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georgronning/Desktop/Opprydding Georg/"/>
    </mc:Choice>
  </mc:AlternateContent>
  <xr:revisionPtr revIDLastSave="0" documentId="13_ncr:1_{AC85883F-B76A-CD48-AB0A-2C2A05998D25}" xr6:coauthVersionLast="47" xr6:coauthVersionMax="47" xr10:uidLastSave="{00000000-0000-0000-0000-000000000000}"/>
  <bookViews>
    <workbookView xWindow="7120" yWindow="2080" windowWidth="20880" windowHeight="15920" xr2:uid="{40A1B1D3-04B2-4D19-8664-36B8A10305CF}"/>
  </bookViews>
  <sheets>
    <sheet name="Oversikt" sheetId="2" r:id="rId1"/>
    <sheet name="Utskrift" sheetId="3" r:id="rId2"/>
    <sheet name="Adresseark" sheetId="4" r:id="rId3"/>
    <sheet name="Liste  (skjules)" sheetId="5" r:id="rId4"/>
  </sheets>
  <definedNames>
    <definedName name="_xlnm.Print_Area" localSheetId="1">Utskrift!$A$1:$L$24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3" l="1"/>
  <c r="G6" i="3"/>
  <c r="A4" i="2"/>
  <c r="K4" i="2"/>
  <c r="E10" i="3"/>
  <c r="E9" i="3"/>
  <c r="B23" i="3"/>
  <c r="K7" i="2"/>
  <c r="G2" i="3"/>
  <c r="G1" i="3"/>
  <c r="L1" i="3" l="1"/>
  <c r="L2" i="3"/>
  <c r="K8" i="2"/>
  <c r="A3" i="4" l="1"/>
  <c r="D3" i="4" s="1"/>
  <c r="A4" i="4"/>
  <c r="D4" i="4" s="1"/>
  <c r="A5" i="4"/>
  <c r="E5" i="4" s="1"/>
  <c r="A6" i="4"/>
  <c r="D6" i="4" s="1"/>
  <c r="A7" i="4"/>
  <c r="E7" i="4" s="1"/>
  <c r="A8" i="4"/>
  <c r="D8" i="4" s="1"/>
  <c r="A9" i="4"/>
  <c r="D9" i="4" s="1"/>
  <c r="A10" i="4"/>
  <c r="C10" i="4" s="1"/>
  <c r="A11" i="4"/>
  <c r="D11" i="4" s="1"/>
  <c r="A12" i="4"/>
  <c r="D12" i="4" s="1"/>
  <c r="A13" i="4"/>
  <c r="B13" i="4" s="1"/>
  <c r="A14" i="4"/>
  <c r="D14" i="4" s="1"/>
  <c r="A15" i="4"/>
  <c r="D15" i="4" s="1"/>
  <c r="A16" i="4"/>
  <c r="D16" i="4" s="1"/>
  <c r="A17" i="4"/>
  <c r="E17" i="4" s="1"/>
  <c r="A18" i="4"/>
  <c r="E18" i="4" s="1"/>
  <c r="A19" i="4"/>
  <c r="D19" i="4" s="1"/>
  <c r="A20" i="4"/>
  <c r="C20" i="4" s="1"/>
  <c r="A21" i="4"/>
  <c r="E21" i="4" s="1"/>
  <c r="A2" i="4"/>
  <c r="E2" i="4" s="1"/>
  <c r="J8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G5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E5" i="3"/>
  <c r="E6" i="3"/>
  <c r="E7" i="3"/>
  <c r="E8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4" i="3"/>
  <c r="I4" i="3"/>
  <c r="H4" i="3"/>
  <c r="G4" i="3"/>
  <c r="F4" i="3"/>
  <c r="C4" i="3"/>
  <c r="D4" i="3"/>
  <c r="E4" i="3"/>
  <c r="J4" i="3"/>
  <c r="K5" i="2"/>
  <c r="K6" i="2"/>
  <c r="J6" i="3" s="1"/>
  <c r="J7" i="3"/>
  <c r="K9" i="2"/>
  <c r="J9" i="3" s="1"/>
  <c r="K10" i="2"/>
  <c r="J10" i="3" s="1"/>
  <c r="K11" i="2"/>
  <c r="K12" i="2"/>
  <c r="K13" i="2"/>
  <c r="J13" i="3" s="1"/>
  <c r="K14" i="2"/>
  <c r="J14" i="3" s="1"/>
  <c r="K15" i="2"/>
  <c r="J15" i="3" s="1"/>
  <c r="K16" i="2"/>
  <c r="J16" i="3" s="1"/>
  <c r="K17" i="2"/>
  <c r="J17" i="3" s="1"/>
  <c r="K18" i="2"/>
  <c r="J18" i="3" s="1"/>
  <c r="K19" i="2"/>
  <c r="J19" i="3" s="1"/>
  <c r="K20" i="2"/>
  <c r="J20" i="3" s="1"/>
  <c r="K21" i="2"/>
  <c r="J21" i="3" s="1"/>
  <c r="K22" i="2"/>
  <c r="K23" i="2"/>
  <c r="J23" i="3" s="1"/>
  <c r="H2" i="3"/>
  <c r="D2" i="3"/>
  <c r="H1" i="3"/>
  <c r="D1" i="3"/>
  <c r="B2" i="3"/>
  <c r="A2" i="3"/>
  <c r="A1" i="3"/>
  <c r="H24" i="3" l="1"/>
  <c r="G24" i="3"/>
  <c r="I24" i="3"/>
  <c r="J5" i="3"/>
  <c r="C8" i="4"/>
  <c r="D21" i="4"/>
  <c r="E16" i="4"/>
  <c r="E4" i="4"/>
  <c r="B17" i="4"/>
  <c r="C18" i="4"/>
  <c r="C11" i="4"/>
  <c r="C17" i="4"/>
  <c r="B11" i="4"/>
  <c r="C7" i="4"/>
  <c r="B10" i="4"/>
  <c r="C4" i="4"/>
  <c r="B4" i="4"/>
  <c r="E10" i="4"/>
  <c r="C19" i="4"/>
  <c r="E9" i="4"/>
  <c r="B9" i="4"/>
  <c r="C9" i="4"/>
  <c r="E11" i="4"/>
  <c r="C5" i="4"/>
  <c r="B5" i="4"/>
  <c r="C21" i="4"/>
  <c r="D13" i="4"/>
  <c r="B16" i="4"/>
  <c r="C16" i="4"/>
  <c r="D10" i="4"/>
  <c r="B15" i="4"/>
  <c r="C13" i="4"/>
  <c r="B12" i="4"/>
  <c r="C12" i="4"/>
  <c r="E13" i="4"/>
  <c r="E3" i="4"/>
  <c r="B3" i="4"/>
  <c r="D7" i="4"/>
  <c r="C6" i="4"/>
  <c r="E15" i="4"/>
  <c r="E14" i="4"/>
  <c r="B14" i="4"/>
  <c r="C3" i="4"/>
  <c r="E12" i="4"/>
  <c r="C15" i="4"/>
  <c r="C14" i="4"/>
  <c r="J22" i="3"/>
  <c r="D18" i="4"/>
  <c r="B21" i="4"/>
  <c r="D5" i="4"/>
  <c r="B20" i="4"/>
  <c r="B8" i="4"/>
  <c r="E20" i="4"/>
  <c r="E8" i="4"/>
  <c r="D20" i="4"/>
  <c r="D17" i="4"/>
  <c r="B19" i="4"/>
  <c r="B7" i="4"/>
  <c r="E19" i="4"/>
  <c r="B18" i="4"/>
  <c r="B6" i="4"/>
  <c r="E6" i="4"/>
  <c r="B2" i="4"/>
  <c r="C2" i="4"/>
  <c r="D2" i="4"/>
  <c r="J12" i="3"/>
  <c r="J11" i="3"/>
  <c r="J24" i="3" l="1"/>
  <c r="I2" i="3"/>
  <c r="I1" i="3"/>
  <c r="J24" i="2"/>
  <c r="I24" i="2"/>
  <c r="A5" i="2" l="1"/>
  <c r="A4" i="3"/>
  <c r="H24" i="2"/>
  <c r="A6" i="2" l="1"/>
  <c r="A7" i="2" s="1"/>
  <c r="A8" i="2" s="1"/>
  <c r="A5" i="3"/>
  <c r="K24" i="2"/>
  <c r="L4" i="2" s="1"/>
  <c r="L11" i="2" l="1"/>
  <c r="M4" i="2"/>
  <c r="A9" i="2"/>
  <c r="A8" i="3"/>
  <c r="L5" i="2"/>
  <c r="A7" i="3"/>
  <c r="A6" i="3"/>
  <c r="L22" i="2"/>
  <c r="L23" i="2"/>
  <c r="L20" i="2"/>
  <c r="L21" i="2"/>
  <c r="L18" i="2"/>
  <c r="L19" i="2"/>
  <c r="L16" i="2"/>
  <c r="L17" i="2"/>
  <c r="L14" i="2"/>
  <c r="L15" i="2"/>
  <c r="L12" i="2"/>
  <c r="M12" i="2" s="1"/>
  <c r="L13" i="2"/>
  <c r="L10" i="2"/>
  <c r="L8" i="2"/>
  <c r="L9" i="2"/>
  <c r="L6" i="2"/>
  <c r="L7" i="2"/>
  <c r="A10" i="2" l="1"/>
  <c r="A9" i="3"/>
  <c r="L4" i="3"/>
  <c r="M5" i="2"/>
  <c r="L5" i="3" s="1"/>
  <c r="M6" i="2"/>
  <c r="L6" i="3" s="1"/>
  <c r="K23" i="3"/>
  <c r="K22" i="3"/>
  <c r="K4" i="3"/>
  <c r="K6" i="3"/>
  <c r="K12" i="3"/>
  <c r="K17" i="3"/>
  <c r="K5" i="3"/>
  <c r="K19" i="3"/>
  <c r="K9" i="3"/>
  <c r="K21" i="3"/>
  <c r="K8" i="3"/>
  <c r="K20" i="3"/>
  <c r="K11" i="3"/>
  <c r="K10" i="3"/>
  <c r="K13" i="3"/>
  <c r="K15" i="3"/>
  <c r="K7" i="3"/>
  <c r="K16" i="3"/>
  <c r="K18" i="3"/>
  <c r="M21" i="2"/>
  <c r="L21" i="3" s="1"/>
  <c r="K14" i="3"/>
  <c r="M15" i="2"/>
  <c r="L15" i="3" s="1"/>
  <c r="M23" i="2"/>
  <c r="L23" i="3" s="1"/>
  <c r="M14" i="2"/>
  <c r="L14" i="3" s="1"/>
  <c r="M8" i="2"/>
  <c r="L8" i="3" s="1"/>
  <c r="M11" i="2"/>
  <c r="L11" i="3" s="1"/>
  <c r="M22" i="2"/>
  <c r="L22" i="3" s="1"/>
  <c r="M13" i="2"/>
  <c r="L13" i="3" s="1"/>
  <c r="L12" i="3"/>
  <c r="M7" i="2"/>
  <c r="L7" i="3" s="1"/>
  <c r="M16" i="2"/>
  <c r="L16" i="3" s="1"/>
  <c r="M19" i="2"/>
  <c r="L19" i="3" s="1"/>
  <c r="M18" i="2"/>
  <c r="L18" i="3" s="1"/>
  <c r="M20" i="2"/>
  <c r="L20" i="3" s="1"/>
  <c r="M10" i="2"/>
  <c r="L10" i="3" s="1"/>
  <c r="M17" i="2"/>
  <c r="L17" i="3" s="1"/>
  <c r="M9" i="2"/>
  <c r="L9" i="3" s="1"/>
  <c r="L24" i="2"/>
  <c r="A11" i="2" l="1"/>
  <c r="A10" i="3"/>
  <c r="M24" i="2"/>
  <c r="A12" i="2" l="1"/>
  <c r="A11" i="3"/>
  <c r="A13" i="2" l="1"/>
  <c r="A12" i="3"/>
  <c r="A14" i="2" l="1"/>
  <c r="A13" i="3"/>
  <c r="A15" i="2" l="1"/>
  <c r="A14" i="3"/>
  <c r="A16" i="2" l="1"/>
  <c r="A15" i="3"/>
  <c r="A17" i="2" l="1"/>
  <c r="A16" i="3"/>
  <c r="A18" i="2" l="1"/>
  <c r="A17" i="3"/>
  <c r="A19" i="2" l="1"/>
  <c r="A18" i="3"/>
  <c r="A20" i="2" l="1"/>
  <c r="A19" i="3"/>
  <c r="A21" i="2" l="1"/>
  <c r="A20" i="3"/>
  <c r="A22" i="2" l="1"/>
  <c r="A21" i="3"/>
  <c r="A23" i="2" l="1"/>
  <c r="A23" i="3" s="1"/>
  <c r="A22" i="3"/>
</calcChain>
</file>

<file path=xl/sharedStrings.xml><?xml version="1.0" encoding="utf-8"?>
<sst xmlns="http://schemas.openxmlformats.org/spreadsheetml/2006/main" count="76" uniqueCount="68">
  <si>
    <t>Adresse:</t>
  </si>
  <si>
    <t>Navn:</t>
  </si>
  <si>
    <t>Epost:</t>
  </si>
  <si>
    <t>Postnr./By:</t>
  </si>
  <si>
    <t>Navn</t>
  </si>
  <si>
    <t xml:space="preserve">Gjelder </t>
  </si>
  <si>
    <t>Saksnr</t>
  </si>
  <si>
    <t>Type gjeld</t>
  </si>
  <si>
    <t>Hvem</t>
  </si>
  <si>
    <t>Stiftet</t>
  </si>
  <si>
    <t>Hovedstol</t>
  </si>
  <si>
    <t>Renter</t>
  </si>
  <si>
    <t>Omkostn</t>
  </si>
  <si>
    <t>Sum</t>
  </si>
  <si>
    <t>% andel</t>
  </si>
  <si>
    <t>Pål</t>
  </si>
  <si>
    <t>27.05.2015</t>
  </si>
  <si>
    <t>Per</t>
  </si>
  <si>
    <t>Askeladden</t>
  </si>
  <si>
    <t>Linje</t>
  </si>
  <si>
    <t xml:space="preserve">Renter </t>
  </si>
  <si>
    <t xml:space="preserve">Hovedstol </t>
  </si>
  <si>
    <t xml:space="preserve">Omkostn </t>
  </si>
  <si>
    <t xml:space="preserve">Sum </t>
  </si>
  <si>
    <t xml:space="preserve">% andel </t>
  </si>
  <si>
    <t>Startdato</t>
  </si>
  <si>
    <t>Kontakperson</t>
  </si>
  <si>
    <t>Adresse</t>
  </si>
  <si>
    <t>Kommentar</t>
  </si>
  <si>
    <t>Total gjeld</t>
  </si>
  <si>
    <t>27.05.2017</t>
  </si>
  <si>
    <t>27.05.2019</t>
  </si>
  <si>
    <t>Postnummer, sted</t>
  </si>
  <si>
    <t>Fordeling</t>
  </si>
  <si>
    <t>E-post</t>
  </si>
  <si>
    <t>Saksnr.</t>
  </si>
  <si>
    <t>Kreditor 1</t>
  </si>
  <si>
    <t>Kreditor 2</t>
  </si>
  <si>
    <t>Kreditor 3</t>
  </si>
  <si>
    <t>Kreditor 4</t>
  </si>
  <si>
    <t>Kreditor 5</t>
  </si>
  <si>
    <t>Kreditor 6</t>
  </si>
  <si>
    <t>Kreditor 7</t>
  </si>
  <si>
    <t>Kreditor 8</t>
  </si>
  <si>
    <t>Gjelder</t>
  </si>
  <si>
    <t>Far</t>
  </si>
  <si>
    <t>Mor</t>
  </si>
  <si>
    <t>Barn 1</t>
  </si>
  <si>
    <t>Barn 2</t>
  </si>
  <si>
    <t>Barn 3</t>
  </si>
  <si>
    <t>Barn 4 </t>
  </si>
  <si>
    <t>Barn 5</t>
  </si>
  <si>
    <t>Boliggjeld</t>
  </si>
  <si>
    <t>Studiegjeld</t>
  </si>
  <si>
    <t>Bidragsgjeld</t>
  </si>
  <si>
    <t>Privat gjeld</t>
  </si>
  <si>
    <t>Straffegjeld</t>
  </si>
  <si>
    <t>Annen gjeld</t>
  </si>
  <si>
    <t xml:space="preserve">Saksnr. </t>
  </si>
  <si>
    <t>Totalt</t>
  </si>
  <si>
    <t>Kreditor 9</t>
  </si>
  <si>
    <t>Olemann</t>
  </si>
  <si>
    <t>Kreditor</t>
  </si>
  <si>
    <t> Fordeling (kr) </t>
  </si>
  <si>
    <t>Forbruk</t>
  </si>
  <si>
    <t>Kredittkort</t>
  </si>
  <si>
    <t>Gjeld staten</t>
  </si>
  <si>
    <t>Oppvarming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</si>
</sst>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0.5"/>
      <color theme="1"/>
      <name val="Aptos"/>
      <family val="2"/>
    </font>
    <font>
      <b/>
      <sz val="10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4" fillId="0" borderId="0" applyFont="0" applyFill="0" applyBorder="0" applyAlignment="0" applyProtection="0"/>
  </cellStyleXfs>
  <cellXfs count="98">
    <xf numFmtId="0" fontId="0" fillId="0" borderId="0" xfId="0"/>
    <xf numFmtId="0" fontId="6" fillId="2" borderId="1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 applyProtection="1">
      <alignment horizontal="right"/>
      <protection locked="0"/>
    </xf>
    <xf numFmtId="0" fontId="8" fillId="2" borderId="2" xfId="0" applyFont="1" applyFill="1" applyBorder="1" applyProtection="1">
      <protection locked="0"/>
    </xf>
    <xf numFmtId="0" fontId="8" fillId="2" borderId="2" xfId="0" applyFont="1" applyFill="1" applyBorder="1" applyAlignment="1" applyProtection="1">
      <alignment horizontal="left"/>
      <protection locked="0"/>
    </xf>
    <xf numFmtId="0" fontId="2" fillId="2" borderId="2" xfId="0" applyFont="1" applyFill="1" applyBorder="1" applyProtection="1">
      <protection locked="0"/>
    </xf>
    <xf numFmtId="0" fontId="0" fillId="0" borderId="0" xfId="0" applyProtection="1">
      <protection locked="0"/>
    </xf>
    <xf numFmtId="0" fontId="7" fillId="2" borderId="3" xfId="0" applyFont="1" applyFill="1" applyBorder="1" applyProtection="1">
      <protection locked="0"/>
    </xf>
    <xf numFmtId="14" fontId="6" fillId="2" borderId="4" xfId="0" applyNumberFormat="1" applyFont="1" applyFill="1" applyBorder="1" applyAlignment="1" applyProtection="1">
      <alignment horizontal="right"/>
      <protection locked="0"/>
    </xf>
    <xf numFmtId="0" fontId="2" fillId="2" borderId="4" xfId="1" applyFont="1" applyFill="1" applyBorder="1" applyAlignment="1" applyProtection="1">
      <alignment horizontal="right" vertical="top"/>
      <protection locked="0"/>
    </xf>
    <xf numFmtId="0" fontId="3" fillId="2" borderId="4" xfId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horizontal="left" vertical="top"/>
      <protection locked="0"/>
    </xf>
    <xf numFmtId="0" fontId="9" fillId="2" borderId="4" xfId="0" applyFont="1" applyFill="1" applyBorder="1" applyProtection="1">
      <protection locked="0"/>
    </xf>
    <xf numFmtId="164" fontId="8" fillId="2" borderId="5" xfId="2" quotePrefix="1" applyFont="1" applyFill="1" applyBorder="1" applyAlignment="1" applyProtection="1">
      <protection locked="0"/>
    </xf>
    <xf numFmtId="0" fontId="11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5" fillId="0" borderId="0" xfId="0" applyFont="1" applyProtection="1">
      <protection locked="0"/>
    </xf>
    <xf numFmtId="17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49" fontId="14" fillId="0" borderId="0" xfId="0" applyNumberFormat="1" applyFont="1" applyAlignment="1" applyProtection="1">
      <alignment horizontal="center"/>
      <protection locked="0"/>
    </xf>
    <xf numFmtId="3" fontId="15" fillId="0" borderId="0" xfId="0" applyNumberFormat="1" applyFont="1" applyAlignment="1" applyProtection="1">
      <alignment horizontal="center"/>
      <protection locked="0"/>
    </xf>
    <xf numFmtId="3" fontId="15" fillId="0" borderId="0" xfId="0" quotePrefix="1" applyNumberFormat="1" applyFont="1" applyAlignment="1" applyProtection="1">
      <alignment horizontal="center"/>
      <protection locked="0"/>
    </xf>
    <xf numFmtId="3" fontId="5" fillId="0" borderId="0" xfId="0" applyNumberFormat="1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164" fontId="0" fillId="0" borderId="0" xfId="2" applyFont="1" applyProtection="1">
      <protection locked="0"/>
    </xf>
    <xf numFmtId="1" fontId="17" fillId="0" borderId="0" xfId="0" applyNumberFormat="1" applyFont="1" applyAlignment="1" applyProtection="1">
      <alignment horizontal="center"/>
      <protection locked="0"/>
    </xf>
    <xf numFmtId="49" fontId="13" fillId="0" borderId="0" xfId="0" applyNumberFormat="1" applyFont="1" applyProtection="1">
      <protection locked="0"/>
    </xf>
    <xf numFmtId="49" fontId="13" fillId="0" borderId="0" xfId="0" applyNumberFormat="1" applyFont="1" applyAlignment="1" applyProtection="1">
      <alignment horizontal="center"/>
      <protection locked="0"/>
    </xf>
    <xf numFmtId="4" fontId="13" fillId="0" borderId="0" xfId="0" applyNumberFormat="1" applyFont="1" applyAlignment="1" applyProtection="1">
      <alignment horizontal="right"/>
      <protection locked="0"/>
    </xf>
    <xf numFmtId="164" fontId="13" fillId="0" borderId="0" xfId="2" applyFont="1" applyBorder="1" applyAlignment="1" applyProtection="1">
      <alignment horizontal="right"/>
      <protection locked="0"/>
    </xf>
    <xf numFmtId="10" fontId="13" fillId="0" borderId="0" xfId="0" applyNumberFormat="1" applyFont="1" applyAlignment="1" applyProtection="1">
      <alignment horizontal="center" vertical="top"/>
      <protection locked="0"/>
    </xf>
    <xf numFmtId="0" fontId="2" fillId="3" borderId="6" xfId="0" applyFont="1" applyFill="1" applyBorder="1" applyProtection="1">
      <protection locked="0"/>
    </xf>
    <xf numFmtId="0" fontId="0" fillId="0" borderId="6" xfId="0" applyBorder="1" applyProtection="1">
      <protection locked="0"/>
    </xf>
    <xf numFmtId="0" fontId="2" fillId="3" borderId="6" xfId="0" applyFont="1" applyFill="1" applyBorder="1"/>
    <xf numFmtId="0" fontId="0" fillId="0" borderId="7" xfId="0" applyBorder="1"/>
    <xf numFmtId="0" fontId="0" fillId="0" borderId="6" xfId="0" applyBorder="1"/>
    <xf numFmtId="4" fontId="19" fillId="0" borderId="8" xfId="0" applyNumberFormat="1" applyFont="1" applyBorder="1" applyAlignment="1">
      <alignment horizontal="right" vertical="center"/>
    </xf>
    <xf numFmtId="0" fontId="0" fillId="0" borderId="2" xfId="0" applyBorder="1" applyProtection="1">
      <protection locked="0"/>
    </xf>
    <xf numFmtId="0" fontId="8" fillId="2" borderId="2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49" fontId="13" fillId="0" borderId="0" xfId="0" applyNumberFormat="1" applyFont="1" applyAlignment="1" applyProtection="1">
      <alignment horizontal="left" vertical="center"/>
      <protection locked="0"/>
    </xf>
    <xf numFmtId="4" fontId="13" fillId="0" borderId="0" xfId="0" applyNumberFormat="1" applyFont="1" applyProtection="1">
      <protection locked="0"/>
    </xf>
    <xf numFmtId="10" fontId="18" fillId="0" borderId="0" xfId="0" applyNumberFormat="1" applyFont="1" applyAlignment="1">
      <alignment horizontal="center" vertical="center"/>
    </xf>
    <xf numFmtId="164" fontId="18" fillId="0" borderId="11" xfId="2" applyFont="1" applyFill="1" applyBorder="1" applyAlignment="1" applyProtection="1">
      <alignment horizontal="center" vertical="center"/>
    </xf>
    <xf numFmtId="4" fontId="13" fillId="0" borderId="0" xfId="0" applyNumberFormat="1" applyFont="1" applyAlignment="1" applyProtection="1">
      <alignment horizontal="right" vertical="center"/>
      <protection locked="0"/>
    </xf>
    <xf numFmtId="10" fontId="19" fillId="0" borderId="0" xfId="0" applyNumberFormat="1" applyFont="1" applyAlignment="1">
      <alignment horizontal="center" vertical="center"/>
    </xf>
    <xf numFmtId="164" fontId="19" fillId="0" borderId="11" xfId="2" applyFont="1" applyFill="1" applyBorder="1" applyAlignment="1" applyProtection="1">
      <alignment horizontal="center" vertical="center"/>
    </xf>
    <xf numFmtId="0" fontId="16" fillId="0" borderId="3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left" vertical="center"/>
      <protection locked="0"/>
    </xf>
    <xf numFmtId="4" fontId="13" fillId="0" borderId="4" xfId="0" applyNumberFormat="1" applyFont="1" applyBorder="1" applyAlignment="1" applyProtection="1">
      <alignment horizontal="right" vertical="center"/>
      <protection locked="0"/>
    </xf>
    <xf numFmtId="10" fontId="19" fillId="0" borderId="4" xfId="0" applyNumberFormat="1" applyFont="1" applyBorder="1" applyAlignment="1">
      <alignment horizontal="center" vertical="center"/>
    </xf>
    <xf numFmtId="164" fontId="19" fillId="0" borderId="5" xfId="0" applyNumberFormat="1" applyFont="1" applyBorder="1" applyAlignment="1">
      <alignment horizontal="center" vertical="center"/>
    </xf>
    <xf numFmtId="10" fontId="0" fillId="0" borderId="0" xfId="0" applyNumberFormat="1"/>
    <xf numFmtId="0" fontId="22" fillId="0" borderId="0" xfId="0" applyFont="1" applyAlignment="1">
      <alignment vertical="center"/>
    </xf>
    <xf numFmtId="0" fontId="13" fillId="0" borderId="10" xfId="0" applyFont="1" applyBorder="1" applyProtection="1">
      <protection locked="0"/>
    </xf>
    <xf numFmtId="0" fontId="13" fillId="0" borderId="0" xfId="0" applyFont="1" applyProtection="1">
      <protection locked="0"/>
    </xf>
    <xf numFmtId="0" fontId="16" fillId="0" borderId="0" xfId="0" applyFont="1"/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right"/>
    </xf>
    <xf numFmtId="0" fontId="0" fillId="0" borderId="2" xfId="0" applyBorder="1"/>
    <xf numFmtId="0" fontId="2" fillId="2" borderId="2" xfId="0" applyFont="1" applyFill="1" applyBorder="1" applyAlignment="1">
      <alignment horizontal="left"/>
    </xf>
    <xf numFmtId="0" fontId="0" fillId="2" borderId="2" xfId="0" applyFill="1" applyBorder="1"/>
    <xf numFmtId="0" fontId="9" fillId="2" borderId="2" xfId="0" applyFont="1" applyFill="1" applyBorder="1" applyAlignment="1">
      <alignment vertical="center"/>
    </xf>
    <xf numFmtId="0" fontId="21" fillId="2" borderId="9" xfId="0" applyFont="1" applyFill="1" applyBorder="1" applyAlignment="1">
      <alignment horizontal="center" wrapText="1"/>
    </xf>
    <xf numFmtId="0" fontId="0" fillId="2" borderId="10" xfId="0" applyFill="1" applyBorder="1" applyAlignment="1">
      <alignment horizontal="left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left" vertical="top"/>
    </xf>
    <xf numFmtId="0" fontId="0" fillId="2" borderId="0" xfId="0" applyFill="1" applyAlignment="1">
      <alignment vertical="top"/>
    </xf>
    <xf numFmtId="0" fontId="1" fillId="2" borderId="11" xfId="2" applyNumberFormat="1" applyFont="1" applyFill="1" applyBorder="1" applyAlignment="1" applyProtection="1">
      <alignment horizontal="center" vertical="top"/>
    </xf>
    <xf numFmtId="0" fontId="0" fillId="0" borderId="10" xfId="0" applyBorder="1"/>
    <xf numFmtId="0" fontId="0" fillId="0" borderId="11" xfId="0" applyBorder="1"/>
    <xf numFmtId="1" fontId="0" fillId="0" borderId="0" xfId="0" applyNumberFormat="1"/>
    <xf numFmtId="4" fontId="0" fillId="0" borderId="0" xfId="0" applyNumberFormat="1"/>
    <xf numFmtId="2" fontId="0" fillId="0" borderId="11" xfId="0" applyNumberFormat="1" applyBorder="1"/>
    <xf numFmtId="0" fontId="0" fillId="0" borderId="3" xfId="0" applyBorder="1"/>
    <xf numFmtId="0" fontId="0" fillId="0" borderId="4" xfId="0" applyBorder="1"/>
    <xf numFmtId="4" fontId="0" fillId="0" borderId="4" xfId="0" applyNumberFormat="1" applyBorder="1"/>
    <xf numFmtId="2" fontId="0" fillId="0" borderId="5" xfId="0" applyNumberFormat="1" applyBorder="1"/>
    <xf numFmtId="0" fontId="0" fillId="4" borderId="0" xfId="0" applyFill="1"/>
    <xf numFmtId="1" fontId="0" fillId="0" borderId="0" xfId="0" applyNumberFormat="1" applyAlignment="1">
      <alignment horizontal="center"/>
    </xf>
    <xf numFmtId="1" fontId="0" fillId="0" borderId="10" xfId="0" applyNumberFormat="1" applyBorder="1" applyAlignment="1">
      <alignment horizontal="center"/>
    </xf>
    <xf numFmtId="49" fontId="13" fillId="0" borderId="0" xfId="0" applyNumberFormat="1" applyFont="1" applyAlignment="1" applyProtection="1">
      <alignment horizontal="center" vertical="center"/>
      <protection locked="0"/>
    </xf>
    <xf numFmtId="4" fontId="18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horizontal="right" vertical="center"/>
    </xf>
    <xf numFmtId="1" fontId="18" fillId="0" borderId="10" xfId="0" applyNumberFormat="1" applyFont="1" applyBorder="1" applyAlignment="1">
      <alignment horizontal="center" vertical="center"/>
    </xf>
    <xf numFmtId="1" fontId="16" fillId="0" borderId="10" xfId="0" applyNumberFormat="1" applyFont="1" applyBorder="1" applyAlignment="1">
      <alignment horizontal="center" vertical="center"/>
    </xf>
    <xf numFmtId="0" fontId="13" fillId="0" borderId="0" xfId="0" applyFont="1" applyAlignment="1" applyProtection="1">
      <alignment horizontal="center" vertical="center"/>
      <protection locked="0"/>
    </xf>
    <xf numFmtId="0" fontId="23" fillId="0" borderId="0" xfId="0" applyFont="1"/>
    <xf numFmtId="164" fontId="4" fillId="5" borderId="9" xfId="2" applyFont="1" applyFill="1" applyBorder="1" applyAlignment="1" applyProtection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" fontId="2" fillId="2" borderId="4" xfId="0" applyNumberFormat="1" applyFont="1" applyFill="1" applyBorder="1" applyAlignment="1" applyProtection="1">
      <alignment vertical="top"/>
      <protection locked="0"/>
    </xf>
    <xf numFmtId="0" fontId="10" fillId="0" borderId="0" xfId="0" applyFont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vertical="top"/>
      <protection locked="0"/>
    </xf>
    <xf numFmtId="0" fontId="8" fillId="2" borderId="2" xfId="0" applyFont="1" applyFill="1" applyBorder="1" applyAlignment="1" applyProtection="1">
      <alignment horizontal="left"/>
      <protection locked="0"/>
    </xf>
    <xf numFmtId="0" fontId="0" fillId="2" borderId="0" xfId="0" applyFill="1" applyAlignment="1">
      <alignment horizontal="left" vertical="top"/>
    </xf>
    <xf numFmtId="0" fontId="0" fillId="2" borderId="2" xfId="0" applyFill="1" applyBorder="1" applyAlignment="1">
      <alignment horizontal="left"/>
    </xf>
  </cellXfs>
  <cellStyles count="3">
    <cellStyle name="Hyperkobling" xfId="1" builtinId="8"/>
    <cellStyle name="Komma" xfId="2" builtinId="3"/>
    <cellStyle name="Normal" xfId="0" builtinId="0"/>
  </cellStyles>
  <dxfs count="47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numFmt numFmtId="164" formatCode="_-* #,##0.00_-;\-* #,##0.00_-;_-* &quot;-&quot;??_-;_-@_-"/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numFmt numFmtId="14" formatCode="0.00\ %"/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  <protection locked="0" hidden="0"/>
    </dxf>
    <dxf>
      <font>
        <color theme="0"/>
      </font>
      <fill>
        <patternFill>
          <bgColor theme="4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numFmt numFmtId="2" formatCode="0.0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border diagonalUp="0" diagonalDown="0" outline="0">
        <left/>
        <right/>
        <top/>
        <bottom style="medium">
          <color indexed="64"/>
        </bottom>
      </border>
    </dxf>
    <dxf>
      <numFmt numFmtId="4" formatCode="#,##0.00"/>
      <border diagonalUp="0" diagonalDown="0" outline="0">
        <left/>
        <right/>
        <top/>
        <bottom style="medium">
          <color indexed="64"/>
        </bottom>
      </border>
    </dxf>
    <dxf>
      <numFmt numFmtId="4" formatCode="#,##0.00"/>
      <border diagonalUp="0" diagonalDown="0" outline="0">
        <left/>
        <right/>
        <top/>
        <bottom style="medium">
          <color indexed="64"/>
        </bottom>
      </border>
    </dxf>
    <dxf>
      <numFmt numFmtId="4" formatCode="#,##0.00"/>
      <border diagonalUp="0" diagonalDown="0" outline="0">
        <left/>
        <right/>
        <top/>
        <bottom style="medium">
          <color indexed="64"/>
        </bottom>
      </border>
    </dxf>
    <dxf>
      <numFmt numFmtId="4" formatCode="#,##0.00"/>
      <border diagonalUp="0" diagonalDown="0" outline="0">
        <left/>
        <right/>
        <top/>
        <bottom style="medium">
          <color indexed="64"/>
        </bottom>
      </border>
    </dxf>
    <dxf>
      <border diagonalUp="0" diagonalDown="0" outline="0">
        <left/>
        <right/>
        <top/>
        <bottom style="medium">
          <color indexed="64"/>
        </bottom>
      </border>
    </dxf>
    <dxf>
      <border diagonalUp="0" diagonalDown="0" outline="0">
        <left/>
        <right/>
        <top/>
        <bottom style="medium">
          <color indexed="64"/>
        </bottom>
      </border>
    </dxf>
    <dxf>
      <border diagonalUp="0" diagonalDown="0" outline="0">
        <left/>
        <right/>
        <top/>
        <bottom style="medium">
          <color indexed="64"/>
        </bottom>
      </border>
    </dxf>
    <dxf>
      <alignment horizontal="center" vertical="bottom" textRotation="0" wrapText="0" indent="0" justifyLastLine="0" shrinkToFit="0" readingOrder="0"/>
    </dxf>
    <dxf>
      <border diagonalUp="0" diagonalDown="0" outline="0">
        <left/>
        <right/>
        <top/>
        <bottom style="medium">
          <color indexed="64"/>
        </bottom>
      </border>
    </dxf>
    <dxf>
      <border diagonalUp="0" diagonalDown="0" outline="0">
        <left/>
        <right/>
        <top/>
        <bottom style="medium">
          <color indexed="64"/>
        </bottom>
      </border>
    </dxf>
    <dxf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alignment horizontal="center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numFmt numFmtId="14" formatCode="0.00\ 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  <alignment horizontal="righ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  <alignment horizontal="righ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  <alignment horizontal="righ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alignment horizontal="left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" formatCode="0"/>
      <alignment horizontal="center" vertical="center" textRotation="0" wrapText="0" indent="0" justifyLastLine="0" shrinkToFit="0" readingOrder="0"/>
      <protection locked="0" hidden="0"/>
    </dxf>
    <dxf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righ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1" defaultTableStyle="TableStyleMedium2" defaultPivotStyle="PivotStyleLight16">
    <tableStyle name="Invisible" pivot="0" table="0" count="0" xr9:uid="{9D60B372-8A9A-4F9A-A45F-544DB7B1A7F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134109</xdr:colOff>
      <xdr:row>0</xdr:row>
      <xdr:rowOff>237973</xdr:rowOff>
    </xdr:from>
    <xdr:to>
      <xdr:col>2</xdr:col>
      <xdr:colOff>626208</xdr:colOff>
      <xdr:row>1</xdr:row>
      <xdr:rowOff>202954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D9086CDF-BA43-4223-8C40-3286F541B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4109" y="237973"/>
          <a:ext cx="1571599" cy="4253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117476</xdr:colOff>
      <xdr:row>0</xdr:row>
      <xdr:rowOff>245473</xdr:rowOff>
    </xdr:from>
    <xdr:to>
      <xdr:col>1</xdr:col>
      <xdr:colOff>1200150</xdr:colOff>
      <xdr:row>1</xdr:row>
      <xdr:rowOff>175112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A179D058-8F84-4543-A572-9CF151334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7476" y="245473"/>
          <a:ext cx="1358899" cy="36778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BC13B4-3B72-4031-A1AB-359A19505A37}" name="Table3" displayName="Table3" ref="A3:M24" totalsRowCount="1" headerRowDxfId="46" dataDxfId="45" totalsRowDxfId="43" tableBorderDxfId="44">
  <sortState xmlns:xlrd2="http://schemas.microsoft.com/office/spreadsheetml/2017/richdata2" ref="A4:M4">
    <sortCondition descending="1" ref="F3:F4"/>
  </sortState>
  <tableColumns count="13">
    <tableColumn id="1" xr3:uid="{9C7AD130-AF4F-497C-9491-1D8109F74947}" name="Linje" totalsRowLabel="Total gjeld" dataDxfId="42" totalsRowDxfId="12">
      <calculatedColumnFormula>IF(ISNUMBER(A3),A3+1,1)</calculatedColumnFormula>
    </tableColumn>
    <tableColumn id="2" xr3:uid="{82B8D36D-52B8-44EE-8E8A-FC40568E1EA7}" name="Kreditor" dataDxfId="41" totalsRowDxfId="11"/>
    <tableColumn id="15" xr3:uid="{EA7EC875-DEDA-460D-9F3E-06DC3A59DD05}" name="Gjelder " dataDxfId="40" totalsRowDxfId="10"/>
    <tableColumn id="4" xr3:uid="{034C959B-F8D3-4514-B1F3-50CC74F82F00}" name="Saksnr" dataDxfId="39" totalsRowDxfId="9"/>
    <tableColumn id="13" xr3:uid="{9E9652BF-D9D4-47E4-BA19-1D27A028D70F}" name="Type gjeld" totalsRowDxfId="8"/>
    <tableColumn id="12" xr3:uid="{71D77426-541D-4594-B615-864CBC4DE04B}" name="Hvem" dataDxfId="38" totalsRowDxfId="7"/>
    <tableColumn id="5" xr3:uid="{0B869521-D7A5-4AA5-8E50-589E882A3788}" name="Stiftet" dataDxfId="37" totalsRowDxfId="6"/>
    <tableColumn id="6" xr3:uid="{16FAC2B0-B5CF-4EC7-A1BD-42752244B555}" name="Hovedstol" totalsRowFunction="sum" dataDxfId="36" totalsRowDxfId="5"/>
    <tableColumn id="7" xr3:uid="{E24F696A-AB39-4586-BD52-FFAF9F08E11B}" name="Renter" totalsRowFunction="sum" dataDxfId="35" totalsRowDxfId="4"/>
    <tableColumn id="8" xr3:uid="{356C54AA-9A1C-4007-8C8C-23534E500870}" name="Omkostn" totalsRowFunction="sum" dataDxfId="34" totalsRowDxfId="3"/>
    <tableColumn id="9" xr3:uid="{8AEFCBE1-EE9F-432E-A999-565BD5F9485C}" name="Sum" totalsRowFunction="sum" dataDxfId="33" totalsRowDxfId="2">
      <calculatedColumnFormula>IF(Table3[[#This Row],[Kreditor]]="","",Table3[[#This Row],[Hovedstol]]+Table3[[#This Row],[Renter]]+Table3[[#This Row],[Omkostn]])</calculatedColumnFormula>
    </tableColumn>
    <tableColumn id="10" xr3:uid="{AE9F0CAA-6DDD-419E-B1E5-10A0FC7CC55E}" name="% andel" totalsRowFunction="sum" dataDxfId="32" totalsRowDxfId="1">
      <calculatedColumnFormula>IF(Table3[[#This Row],[Kreditor]]="","",Table3[[#This Row],[Sum]]/Table3[[#Totals],[Sum]])</calculatedColumnFormula>
    </tableColumn>
    <tableColumn id="11" xr3:uid="{EC13CD6D-359F-4934-ABC2-D3D21A9B6430}" name=" Fordeling (kr) " totalsRowFunction="sum" dataDxfId="31" totalsRowDxfId="0">
      <calculatedColumnFormula>IF(L4="","",$M$1*L4)</calculatedColumnFormula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0CF23F-CEE4-4E1B-AC86-89A629F2B0AA}" name="Tabell1" displayName="Tabell1" ref="A3:L24" totalsRowCount="1" headerRowDxfId="30" dataDxfId="29" tableBorderDxfId="28">
  <autoFilter ref="A3:L23" xr:uid="{860CF23F-CEE4-4E1B-AC86-89A629F2B0AA}"/>
  <tableColumns count="12">
    <tableColumn id="1" xr3:uid="{EB3E5864-E82D-4477-B3FB-36BA0E6A3161}" name="Linje" totalsRowLabel="Totalt" dataDxfId="27" totalsRowDxfId="26">
      <calculatedColumnFormula>IF(Table3[[#This Row],[Linje]]="","",Oversikt!A4)</calculatedColumnFormula>
    </tableColumn>
    <tableColumn id="2" xr3:uid="{90DDD993-8849-42A3-9469-CF56BDF5262B}" name="Navn" totalsRowDxfId="25">
      <calculatedColumnFormula>IF(Table3[[#This Row],[Kreditor]]="","",Oversikt!B4)</calculatedColumnFormula>
    </tableColumn>
    <tableColumn id="3" xr3:uid="{856960EB-217D-433B-B79B-B3EB05BDD4DB}" name="Hvem" totalsRowDxfId="24">
      <calculatedColumnFormula>IF(Table3[[#This Row],[Gjelder ]]="","",Oversikt!F4)</calculatedColumnFormula>
    </tableColumn>
    <tableColumn id="4" xr3:uid="{455DBC3D-2510-4052-99D5-AD0797D59E1F}" name="Saksnr" dataDxfId="23" totalsRowDxfId="22">
      <calculatedColumnFormula>IF(Table3[[#This Row],[Saksnr]]="","",Oversikt!D4)</calculatedColumnFormula>
    </tableColumn>
    <tableColumn id="5" xr3:uid="{E1C83B08-FB43-42F0-8912-CEC4D833BBE3}" name="Type gjeld" totalsRowDxfId="21">
      <calculatedColumnFormula>IF(Table3[[#This Row],[Type gjeld]]="","",Oversikt!E4)</calculatedColumnFormula>
    </tableColumn>
    <tableColumn id="6" xr3:uid="{26B06CE4-AF9A-46E5-BD7F-A97FB7EE9FF5}" name="Startdato" totalsRowDxfId="20">
      <calculatedColumnFormula>IF(Table3[[#This Row],[Hvem]]="","",Oversikt!G4)</calculatedColumnFormula>
    </tableColumn>
    <tableColumn id="7" xr3:uid="{6549F4F8-399C-4B2C-81C7-706D77AE5F50}" name="Hovedstol " totalsRowFunction="sum" totalsRowDxfId="19">
      <calculatedColumnFormula>IF(Table3[[#This Row],[Stiftet]]="","",Oversikt!H4)</calculatedColumnFormula>
    </tableColumn>
    <tableColumn id="8" xr3:uid="{1B141305-49A3-4B53-97DC-347ADDDD6FC1}" name="Renter " totalsRowFunction="sum" totalsRowDxfId="18">
      <calculatedColumnFormula>IF(Table3[[#This Row],[Hovedstol]]="","",Oversikt!I4)</calculatedColumnFormula>
    </tableColumn>
    <tableColumn id="9" xr3:uid="{579E30A4-88EB-4195-A67B-4B528238613D}" name="Omkostn " totalsRowFunction="sum" totalsRowDxfId="17">
      <calculatedColumnFormula>IF(Table3[[#This Row],[Renter]]="","",Oversikt!J4)</calculatedColumnFormula>
    </tableColumn>
    <tableColumn id="10" xr3:uid="{E2632014-D5A3-4CF7-A662-70846862618C}" name="Sum " totalsRowFunction="sum" totalsRowDxfId="16">
      <calculatedColumnFormula>IF(Table3[[#This Row],[Omkostn]]="","",Oversikt!K4)</calculatedColumnFormula>
    </tableColumn>
    <tableColumn id="11" xr3:uid="{06AF3E65-1375-4F8F-87A7-59AC29033536}" name="% andel " totalsRowDxfId="15">
      <calculatedColumnFormula>IF(Table3[[#This Row],[Sum]]="","",Oversikt!L4)</calculatedColumnFormula>
    </tableColumn>
    <tableColumn id="12" xr3:uid="{D3EE60EB-260C-45BA-8904-016CAA697BDB}" name="Fordeling" totalsRowDxfId="14">
      <calculatedColumnFormula>IF(Table3[[#This Row],[% andel]]="","",Oversikt!M4)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D2F51-198D-4CD6-A58A-F841E5E40046}">
  <sheetPr codeName="Ark2"/>
  <dimension ref="A1:AO25"/>
  <sheetViews>
    <sheetView tabSelected="1" zoomScale="120" zoomScaleNormal="120" workbookViewId="0">
      <selection activeCell="I2" sqref="I2:J2"/>
    </sheetView>
  </sheetViews>
  <sheetFormatPr baseColWidth="10" defaultColWidth="11.5" defaultRowHeight="15" x14ac:dyDescent="0.2"/>
  <cols>
    <col min="1" max="1" width="5.33203125" style="7" customWidth="1"/>
    <col min="2" max="2" width="11" style="7" customWidth="1"/>
    <col min="3" max="3" width="11.33203125" style="7" customWidth="1"/>
    <col min="4" max="4" width="7.1640625" style="7" customWidth="1"/>
    <col min="5" max="5" width="16.83203125" style="7" customWidth="1"/>
    <col min="6" max="6" width="9.83203125" style="7" hidden="1" customWidth="1"/>
    <col min="7" max="7" width="1.6640625" style="7" hidden="1" customWidth="1"/>
    <col min="8" max="8" width="11.33203125" style="7" bestFit="1" customWidth="1"/>
    <col min="9" max="9" width="10.1640625" style="7" customWidth="1"/>
    <col min="10" max="10" width="10.6640625" style="7" customWidth="1"/>
    <col min="11" max="11" width="12.1640625" style="7" customWidth="1"/>
    <col min="12" max="12" width="8.5" style="7" customWidth="1"/>
    <col min="13" max="13" width="10.33203125" style="25" customWidth="1"/>
    <col min="14" max="42" width="8.5" style="7" customWidth="1"/>
    <col min="43" max="16384" width="11.5" style="7"/>
  </cols>
  <sheetData>
    <row r="1" spans="1:41" ht="36.5" customHeight="1" x14ac:dyDescent="0.2">
      <c r="A1" s="1"/>
      <c r="B1" s="2"/>
      <c r="C1" s="2"/>
      <c r="D1" s="3" t="s">
        <v>1</v>
      </c>
      <c r="E1" s="4"/>
      <c r="F1" s="38"/>
      <c r="G1" s="5"/>
      <c r="H1" s="6" t="s">
        <v>0</v>
      </c>
      <c r="I1" s="95"/>
      <c r="J1" s="95"/>
      <c r="K1" s="39" t="s">
        <v>35</v>
      </c>
      <c r="L1" s="3"/>
      <c r="M1" s="90"/>
    </row>
    <row r="2" spans="1:41" ht="35.5" customHeight="1" thickBot="1" x14ac:dyDescent="0.3">
      <c r="A2" s="8"/>
      <c r="B2" s="9"/>
      <c r="C2" s="9"/>
      <c r="D2" s="10" t="s">
        <v>2</v>
      </c>
      <c r="E2" s="11"/>
      <c r="G2" s="12"/>
      <c r="H2" s="92" t="s">
        <v>3</v>
      </c>
      <c r="I2" s="94"/>
      <c r="J2" s="94"/>
      <c r="K2" s="40">
        <v>1235</v>
      </c>
      <c r="L2" s="13"/>
      <c r="M2" s="14"/>
      <c r="N2" s="15"/>
      <c r="O2" s="15"/>
      <c r="P2" s="15"/>
      <c r="Q2" s="15"/>
      <c r="R2" s="15"/>
      <c r="S2" s="93"/>
      <c r="T2" s="93"/>
      <c r="U2" s="16"/>
      <c r="V2" s="17"/>
      <c r="W2" s="17"/>
      <c r="X2" s="17"/>
      <c r="Y2" s="17"/>
      <c r="Z2" s="16"/>
      <c r="AA2" s="15"/>
      <c r="AB2" s="15"/>
      <c r="AC2" s="15"/>
      <c r="AD2" s="15"/>
      <c r="AE2" s="15"/>
      <c r="AF2" s="15"/>
      <c r="AG2" s="15"/>
      <c r="AH2" s="93"/>
      <c r="AI2" s="93"/>
      <c r="AJ2" s="16"/>
      <c r="AK2" s="17"/>
      <c r="AL2" s="17"/>
      <c r="AM2" s="17"/>
      <c r="AN2" s="17"/>
    </row>
    <row r="3" spans="1:41" x14ac:dyDescent="0.2">
      <c r="A3" s="56" t="s">
        <v>19</v>
      </c>
      <c r="B3" s="57" t="s">
        <v>62</v>
      </c>
      <c r="C3" s="57" t="s">
        <v>5</v>
      </c>
      <c r="D3" s="57" t="s">
        <v>6</v>
      </c>
      <c r="E3" s="57" t="s">
        <v>7</v>
      </c>
      <c r="F3" s="57" t="s">
        <v>8</v>
      </c>
      <c r="G3" s="57" t="s">
        <v>9</v>
      </c>
      <c r="H3" s="57" t="s">
        <v>10</v>
      </c>
      <c r="I3" s="57" t="s">
        <v>11</v>
      </c>
      <c r="J3" s="57" t="s">
        <v>12</v>
      </c>
      <c r="K3" s="58" t="s">
        <v>13</v>
      </c>
      <c r="L3" s="58" t="s">
        <v>14</v>
      </c>
      <c r="M3" s="89" t="s">
        <v>63</v>
      </c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7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</row>
    <row r="4" spans="1:41" ht="15.75" customHeight="1" x14ac:dyDescent="0.2">
      <c r="A4" s="86">
        <f>IF(ISNUMBER(A3),A3+1,1)</f>
        <v>1</v>
      </c>
      <c r="B4" s="41"/>
      <c r="C4" s="41"/>
      <c r="D4" s="88"/>
      <c r="E4"/>
      <c r="F4" s="42" t="s">
        <v>17</v>
      </c>
      <c r="G4" s="42" t="s">
        <v>16</v>
      </c>
      <c r="H4" s="43"/>
      <c r="I4" s="43"/>
      <c r="J4" s="43"/>
      <c r="K4" s="91" t="str">
        <f>IF(Table3[[#This Row],[Kreditor]]="","",Table3[[#This Row],[Hovedstol]]+Table3[[#This Row],[Renter]]+Table3[[#This Row],[Omkostn]])</f>
        <v/>
      </c>
      <c r="L4" s="44" t="str">
        <f>IF(Table3[[#This Row],[Kreditor]]="","",Table3[[#This Row],[Sum]]/Table3[[#Totals],[Sum]])</f>
        <v/>
      </c>
      <c r="M4" s="45" t="str">
        <f>IF(L4="","",$M$1*L4)</f>
        <v/>
      </c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0"/>
      <c r="AA4" s="21"/>
      <c r="AB4" s="21"/>
      <c r="AC4" s="21"/>
      <c r="AD4" s="21"/>
      <c r="AE4" s="21"/>
      <c r="AF4" s="21"/>
      <c r="AG4" s="21"/>
      <c r="AH4" s="21"/>
      <c r="AI4" s="21"/>
      <c r="AJ4" s="22"/>
      <c r="AK4" s="22"/>
      <c r="AL4" s="22"/>
      <c r="AM4" s="22"/>
      <c r="AN4" s="22"/>
    </row>
    <row r="5" spans="1:41" x14ac:dyDescent="0.2">
      <c r="A5" s="87">
        <f t="shared" ref="A5:A6" si="0">IF(ISNUMBER(A4),A4+1,1)</f>
        <v>2</v>
      </c>
      <c r="B5" s="41"/>
      <c r="C5" s="41"/>
      <c r="D5" s="88"/>
      <c r="E5"/>
      <c r="F5" s="42" t="s">
        <v>15</v>
      </c>
      <c r="G5" s="42" t="s">
        <v>30</v>
      </c>
      <c r="H5" s="43"/>
      <c r="I5" s="43"/>
      <c r="J5" s="43"/>
      <c r="K5" s="84" t="str">
        <f>IF(Table3[[#This Row],[Kreditor]]="","",Table3[[#This Row],[Hovedstol]]+Table3[[#This Row],[Renter]]+Table3[[#This Row],[Omkostn]])</f>
        <v/>
      </c>
      <c r="L5" s="44" t="str">
        <f>IF(Table3[[#This Row],[Kreditor]]="","",Table3[[#This Row],[Sum]]/Table3[[#Totals],[Sum]])</f>
        <v/>
      </c>
      <c r="M5" s="45" t="str">
        <f>IF(L5="","",$M$1*L5)</f>
        <v/>
      </c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20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</row>
    <row r="6" spans="1:41" x14ac:dyDescent="0.2">
      <c r="A6" s="87">
        <f t="shared" si="0"/>
        <v>3</v>
      </c>
      <c r="B6" s="41"/>
      <c r="C6" s="41"/>
      <c r="D6" s="88"/>
      <c r="E6"/>
      <c r="F6" s="42" t="s">
        <v>18</v>
      </c>
      <c r="G6" s="42" t="s">
        <v>31</v>
      </c>
      <c r="H6" s="46"/>
      <c r="I6" s="43"/>
      <c r="J6" s="43"/>
      <c r="K6" s="84" t="str">
        <f>IF(Table3[[#This Row],[Kreditor]]="","",Table3[[#This Row],[Hovedstol]]+Table3[[#This Row],[Renter]]+Table3[[#This Row],[Omkostn]])</f>
        <v/>
      </c>
      <c r="L6" s="44" t="str">
        <f>IF(Table3[[#This Row],[Kreditor]]="","",Table3[[#This Row],[Sum]]/Table3[[#Totals],[Sum]])</f>
        <v/>
      </c>
      <c r="M6" s="45" t="str">
        <f>IF(L6="","",$M$1*L6)</f>
        <v/>
      </c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20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</row>
    <row r="7" spans="1:41" x14ac:dyDescent="0.2">
      <c r="A7" s="87">
        <f>IF(ISNUMBER(A6),A6+1,1)</f>
        <v>4</v>
      </c>
      <c r="B7" s="41"/>
      <c r="C7" s="41"/>
      <c r="D7" s="83"/>
      <c r="E7"/>
      <c r="F7" s="42"/>
      <c r="G7" s="42"/>
      <c r="H7" s="43"/>
      <c r="I7" s="43"/>
      <c r="J7" s="43"/>
      <c r="K7" s="84" t="str">
        <f>IF(Table3[[#This Row],[Kreditor]]="","",Table3[[#This Row],[Hovedstol]]+Table3[[#This Row],[Renter]]+Table3[[#This Row],[Omkostn]])</f>
        <v/>
      </c>
      <c r="L7" s="44" t="str">
        <f>IF(Table3[[#This Row],[Kreditor]]="","",Table3[[#This Row],[Sum]]/Table3[[#Totals],[Sum]])</f>
        <v/>
      </c>
      <c r="M7" s="45" t="str">
        <f t="shared" ref="M7:M23" si="1">IF(L7="","",$M$1*L7)</f>
        <v/>
      </c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20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</row>
    <row r="8" spans="1:41" x14ac:dyDescent="0.2">
      <c r="A8" s="87">
        <f>IF(ISNUMBER(A7),A7+1,1)</f>
        <v>5</v>
      </c>
      <c r="B8" s="41"/>
      <c r="C8" s="41"/>
      <c r="D8" s="88"/>
      <c r="E8"/>
      <c r="F8" s="42"/>
      <c r="G8" s="42"/>
      <c r="H8" s="43"/>
      <c r="I8" s="43"/>
      <c r="J8" s="43"/>
      <c r="K8" s="84" t="str">
        <f>IF(Table3[[#This Row],[Kreditor]]="","",Table3[[#This Row],[Hovedstol]]+Table3[[#This Row],[Renter]]+Table3[[#This Row],[Omkostn]])</f>
        <v/>
      </c>
      <c r="L8" s="44" t="str">
        <f>IF(Table3[[#This Row],[Kreditor]]="","",Table3[[#This Row],[Sum]]/Table3[[#Totals],[Sum]])</f>
        <v/>
      </c>
      <c r="M8" s="45" t="str">
        <f t="shared" si="1"/>
        <v/>
      </c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20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</row>
    <row r="9" spans="1:41" x14ac:dyDescent="0.2">
      <c r="A9" s="87">
        <f>IF(ISNUMBER(A8),A8+1,1)</f>
        <v>6</v>
      </c>
      <c r="B9" s="41"/>
      <c r="C9" s="42"/>
      <c r="D9" s="83"/>
      <c r="E9"/>
      <c r="F9" s="42"/>
      <c r="G9" s="42"/>
      <c r="H9" s="43"/>
      <c r="I9" s="43"/>
      <c r="J9" s="43"/>
      <c r="K9" s="84" t="str">
        <f>IF(Table3[[#This Row],[Kreditor]]="","",Table3[[#This Row],[Hovedstol]]+Table3[[#This Row],[Renter]]+Table3[[#This Row],[Omkostn]])</f>
        <v/>
      </c>
      <c r="L9" s="44" t="str">
        <f>IF(Table3[[#This Row],[Kreditor]]="","",Table3[[#This Row],[Sum]]/Table3[[#Totals],[Sum]])</f>
        <v/>
      </c>
      <c r="M9" s="45" t="str">
        <f t="shared" si="1"/>
        <v/>
      </c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20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</row>
    <row r="10" spans="1:41" x14ac:dyDescent="0.2">
      <c r="A10" s="87">
        <f t="shared" ref="A10:A23" si="2">IF(ISNUMBER(A9),A9+1,1)</f>
        <v>7</v>
      </c>
      <c r="B10" s="41"/>
      <c r="C10" s="41"/>
      <c r="D10" s="83"/>
      <c r="E10"/>
      <c r="F10" s="42"/>
      <c r="G10" s="42"/>
      <c r="H10" s="43"/>
      <c r="I10" s="43"/>
      <c r="J10" s="43"/>
      <c r="K10" s="84" t="str">
        <f>IF(Table3[[#This Row],[Kreditor]]="","",Table3[[#This Row],[Hovedstol]]+Table3[[#This Row],[Renter]]+Table3[[#This Row],[Omkostn]])</f>
        <v/>
      </c>
      <c r="L10" s="44" t="str">
        <f>IF(Table3[[#This Row],[Kreditor]]="","",Table3[[#This Row],[Sum]]/Table3[[#Totals],[Sum]])</f>
        <v/>
      </c>
      <c r="M10" s="45" t="str">
        <f t="shared" si="1"/>
        <v/>
      </c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20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</row>
    <row r="11" spans="1:41" x14ac:dyDescent="0.2">
      <c r="A11" s="87">
        <f t="shared" si="2"/>
        <v>8</v>
      </c>
      <c r="B11" s="41"/>
      <c r="C11" s="41"/>
      <c r="D11" s="83"/>
      <c r="E11"/>
      <c r="F11" s="42"/>
      <c r="G11" s="42"/>
      <c r="H11" s="43"/>
      <c r="I11" s="43"/>
      <c r="J11" s="43"/>
      <c r="K11" s="84" t="str">
        <f>IF(Table3[[#This Row],[Kreditor]]="","",Table3[[#This Row],[Hovedstol]]+Table3[[#This Row],[Renter]]+Table3[[#This Row],[Omkostn]])</f>
        <v/>
      </c>
      <c r="L11" s="44" t="str">
        <f>IF(Table3[[#This Row],[Kreditor]]="","",Table3[[#This Row],[Sum]]/Table3[[#Totals],[Sum]])</f>
        <v/>
      </c>
      <c r="M11" s="45" t="str">
        <f t="shared" si="1"/>
        <v/>
      </c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20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</row>
    <row r="12" spans="1:41" x14ac:dyDescent="0.2">
      <c r="A12" s="87">
        <f t="shared" si="2"/>
        <v>9</v>
      </c>
      <c r="B12" s="41"/>
      <c r="C12" s="41"/>
      <c r="D12" s="83"/>
      <c r="E12"/>
      <c r="F12" s="42"/>
      <c r="G12" s="42"/>
      <c r="H12" s="43"/>
      <c r="I12" s="46"/>
      <c r="J12" s="46"/>
      <c r="K12" s="84" t="str">
        <f>IF(Table3[[#This Row],[Kreditor]]="","",Table3[[#This Row],[Hovedstol]]+Table3[[#This Row],[Renter]]+Table3[[#This Row],[Omkostn]])</f>
        <v/>
      </c>
      <c r="L12" s="44" t="str">
        <f>IF(Table3[[#This Row],[Kreditor]]="","",Table3[[#This Row],[Sum]]/Table3[[#Totals],[Sum]])</f>
        <v/>
      </c>
      <c r="M12" s="45" t="str">
        <f>IF(L12="","",$M$1*L12)</f>
        <v/>
      </c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20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</row>
    <row r="13" spans="1:41" x14ac:dyDescent="0.2">
      <c r="A13" s="87">
        <f t="shared" si="2"/>
        <v>10</v>
      </c>
      <c r="B13" s="41"/>
      <c r="C13" s="41"/>
      <c r="D13" s="83"/>
      <c r="E13"/>
      <c r="F13" s="42"/>
      <c r="G13" s="42"/>
      <c r="H13" s="43"/>
      <c r="I13" s="46"/>
      <c r="J13" s="46"/>
      <c r="K13" s="84" t="str">
        <f>IF(Table3[[#This Row],[Kreditor]]="","",Table3[[#This Row],[Hovedstol]]+Table3[[#This Row],[Renter]]+Table3[[#This Row],[Omkostn]])</f>
        <v/>
      </c>
      <c r="L13" s="44" t="str">
        <f>IF(Table3[[#This Row],[Kreditor]]="","",Table3[[#This Row],[Sum]]/Table3[[#Totals],[Sum]])</f>
        <v/>
      </c>
      <c r="M13" s="45" t="str">
        <f t="shared" si="1"/>
        <v/>
      </c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20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</row>
    <row r="14" spans="1:41" x14ac:dyDescent="0.2">
      <c r="A14" s="87">
        <f t="shared" si="2"/>
        <v>11</v>
      </c>
      <c r="B14" s="41"/>
      <c r="C14" s="41"/>
      <c r="D14" s="83"/>
      <c r="E14"/>
      <c r="F14" s="42"/>
      <c r="G14" s="42"/>
      <c r="H14" s="43"/>
      <c r="I14" s="46"/>
      <c r="J14" s="46"/>
      <c r="K14" s="84" t="str">
        <f>IF(Table3[[#This Row],[Kreditor]]="","",Table3[[#This Row],[Hovedstol]]+Table3[[#This Row],[Renter]]+Table3[[#This Row],[Omkostn]])</f>
        <v/>
      </c>
      <c r="L14" s="44" t="str">
        <f>IF(Table3[[#This Row],[Kreditor]]="","",Table3[[#This Row],[Sum]]/Table3[[#Totals],[Sum]])</f>
        <v/>
      </c>
      <c r="M14" s="45" t="str">
        <f t="shared" si="1"/>
        <v/>
      </c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20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</row>
    <row r="15" spans="1:41" x14ac:dyDescent="0.2">
      <c r="A15" s="87">
        <f t="shared" si="2"/>
        <v>12</v>
      </c>
      <c r="B15" s="41"/>
      <c r="C15" s="41"/>
      <c r="D15" s="83"/>
      <c r="E15"/>
      <c r="F15" s="42"/>
      <c r="G15" s="42"/>
      <c r="H15" s="43"/>
      <c r="I15" s="46"/>
      <c r="J15" s="46"/>
      <c r="K15" s="84" t="str">
        <f>IF(Table3[[#This Row],[Kreditor]]="","",Table3[[#This Row],[Hovedstol]]+Table3[[#This Row],[Renter]]+Table3[[#This Row],[Omkostn]])</f>
        <v/>
      </c>
      <c r="L15" s="44" t="str">
        <f>IF(Table3[[#This Row],[Kreditor]]="","",Table3[[#This Row],[Sum]]/Table3[[#Totals],[Sum]])</f>
        <v/>
      </c>
      <c r="M15" s="45" t="str">
        <f t="shared" si="1"/>
        <v/>
      </c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4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</row>
    <row r="16" spans="1:41" x14ac:dyDescent="0.2">
      <c r="A16" s="87">
        <f t="shared" si="2"/>
        <v>13</v>
      </c>
      <c r="B16" s="41"/>
      <c r="C16" s="41"/>
      <c r="D16" s="83"/>
      <c r="E16"/>
      <c r="F16" s="42"/>
      <c r="G16" s="42"/>
      <c r="H16" s="43"/>
      <c r="I16" s="46"/>
      <c r="J16" s="46"/>
      <c r="K16" s="84" t="str">
        <f>IF(Table3[[#This Row],[Kreditor]]="","",Table3[[#This Row],[Hovedstol]]+Table3[[#This Row],[Renter]]+Table3[[#This Row],[Omkostn]])</f>
        <v/>
      </c>
      <c r="L16" s="44" t="str">
        <f>IF(Table3[[#This Row],[Kreditor]]="","",Table3[[#This Row],[Sum]]/Table3[[#Totals],[Sum]])</f>
        <v/>
      </c>
      <c r="M16" s="45" t="str">
        <f t="shared" si="1"/>
        <v/>
      </c>
    </row>
    <row r="17" spans="1:13" x14ac:dyDescent="0.2">
      <c r="A17" s="87">
        <f t="shared" si="2"/>
        <v>14</v>
      </c>
      <c r="B17" s="41"/>
      <c r="C17" s="41"/>
      <c r="D17" s="83"/>
      <c r="E17"/>
      <c r="F17" s="42"/>
      <c r="G17" s="42"/>
      <c r="H17" s="43"/>
      <c r="I17" s="46"/>
      <c r="J17" s="46"/>
      <c r="K17" s="84" t="str">
        <f>IF(Table3[[#This Row],[Kreditor]]="","",Table3[[#This Row],[Hovedstol]]+Table3[[#This Row],[Renter]]+Table3[[#This Row],[Omkostn]])</f>
        <v/>
      </c>
      <c r="L17" s="44" t="str">
        <f>IF(Table3[[#This Row],[Kreditor]]="","",Table3[[#This Row],[Sum]]/Table3[[#Totals],[Sum]])</f>
        <v/>
      </c>
      <c r="M17" s="45" t="str">
        <f t="shared" si="1"/>
        <v/>
      </c>
    </row>
    <row r="18" spans="1:13" x14ac:dyDescent="0.2">
      <c r="A18" s="87">
        <f t="shared" si="2"/>
        <v>15</v>
      </c>
      <c r="B18" s="41"/>
      <c r="C18" s="41"/>
      <c r="D18" s="83"/>
      <c r="E18"/>
      <c r="F18" s="42"/>
      <c r="G18" s="42"/>
      <c r="H18" s="43"/>
      <c r="I18" s="46"/>
      <c r="J18" s="46"/>
      <c r="K18" s="84" t="str">
        <f>IF(Table3[[#This Row],[Kreditor]]="","",Table3[[#This Row],[Hovedstol]]+Table3[[#This Row],[Renter]]+Table3[[#This Row],[Omkostn]])</f>
        <v/>
      </c>
      <c r="L18" s="44" t="str">
        <f>IF(Table3[[#This Row],[Kreditor]]="","",Table3[[#This Row],[Sum]]/Table3[[#Totals],[Sum]])</f>
        <v/>
      </c>
      <c r="M18" s="45" t="str">
        <f t="shared" si="1"/>
        <v/>
      </c>
    </row>
    <row r="19" spans="1:13" x14ac:dyDescent="0.2">
      <c r="A19" s="87">
        <f t="shared" si="2"/>
        <v>16</v>
      </c>
      <c r="B19" s="41"/>
      <c r="C19" s="41"/>
      <c r="D19" s="83"/>
      <c r="E19"/>
      <c r="F19" s="42"/>
      <c r="G19" s="42"/>
      <c r="H19" s="43"/>
      <c r="I19" s="46"/>
      <c r="J19" s="46"/>
      <c r="K19" s="85" t="str">
        <f>IF(Table3[[#This Row],[Kreditor]]="","",Table3[[#This Row],[Hovedstol]]+Table3[[#This Row],[Renter]]+Table3[[#This Row],[Omkostn]])</f>
        <v/>
      </c>
      <c r="L19" s="47" t="str">
        <f>IF(Table3[[#This Row],[Kreditor]]="","",Table3[[#This Row],[Sum]]/Table3[[#Totals],[Sum]])</f>
        <v/>
      </c>
      <c r="M19" s="48" t="str">
        <f t="shared" si="1"/>
        <v/>
      </c>
    </row>
    <row r="20" spans="1:13" x14ac:dyDescent="0.2">
      <c r="A20" s="87">
        <f t="shared" si="2"/>
        <v>17</v>
      </c>
      <c r="B20" s="41"/>
      <c r="C20" s="41"/>
      <c r="D20" s="83"/>
      <c r="E20"/>
      <c r="F20" s="42"/>
      <c r="G20" s="42"/>
      <c r="H20" s="43"/>
      <c r="I20" s="46"/>
      <c r="J20" s="46"/>
      <c r="K20" s="85" t="str">
        <f>IF(Table3[[#This Row],[Kreditor]]="","",Table3[[#This Row],[Hovedstol]]+Table3[[#This Row],[Renter]]+Table3[[#This Row],[Omkostn]])</f>
        <v/>
      </c>
      <c r="L20" s="47" t="str">
        <f>IF(Table3[[#This Row],[Kreditor]]="","",Table3[[#This Row],[Sum]]/Table3[[#Totals],[Sum]])</f>
        <v/>
      </c>
      <c r="M20" s="48" t="str">
        <f t="shared" si="1"/>
        <v/>
      </c>
    </row>
    <row r="21" spans="1:13" x14ac:dyDescent="0.2">
      <c r="A21" s="87">
        <f t="shared" si="2"/>
        <v>18</v>
      </c>
      <c r="B21" s="41"/>
      <c r="C21" s="41"/>
      <c r="D21" s="83"/>
      <c r="E21"/>
      <c r="F21" s="42"/>
      <c r="G21" s="42"/>
      <c r="H21" s="43"/>
      <c r="I21" s="46"/>
      <c r="J21" s="46"/>
      <c r="K21" s="85" t="str">
        <f>IF(Table3[[#This Row],[Kreditor]]="","",Table3[[#This Row],[Hovedstol]]+Table3[[#This Row],[Renter]]+Table3[[#This Row],[Omkostn]])</f>
        <v/>
      </c>
      <c r="L21" s="47" t="str">
        <f>IF(Table3[[#This Row],[Kreditor]]="","",Table3[[#This Row],[Sum]]/Table3[[#Totals],[Sum]])</f>
        <v/>
      </c>
      <c r="M21" s="48" t="str">
        <f t="shared" si="1"/>
        <v/>
      </c>
    </row>
    <row r="22" spans="1:13" x14ac:dyDescent="0.2">
      <c r="A22" s="87">
        <f t="shared" si="2"/>
        <v>19</v>
      </c>
      <c r="B22" s="41"/>
      <c r="C22" s="41"/>
      <c r="D22" s="83"/>
      <c r="E22"/>
      <c r="F22" s="42"/>
      <c r="G22" s="42"/>
      <c r="H22" s="43"/>
      <c r="I22" s="46"/>
      <c r="J22" s="46"/>
      <c r="K22" s="85" t="str">
        <f>IF(Table3[[#This Row],[Kreditor]]="","",Table3[[#This Row],[Hovedstol]]+Table3[[#This Row],[Renter]]+Table3[[#This Row],[Omkostn]])</f>
        <v/>
      </c>
      <c r="L22" s="47" t="str">
        <f>IF(Table3[[#This Row],[Kreditor]]="","",Table3[[#This Row],[Sum]]/Table3[[#Totals],[Sum]])</f>
        <v/>
      </c>
      <c r="M22" s="48" t="str">
        <f t="shared" si="1"/>
        <v/>
      </c>
    </row>
    <row r="23" spans="1:13" x14ac:dyDescent="0.2">
      <c r="A23" s="87">
        <f t="shared" si="2"/>
        <v>20</v>
      </c>
      <c r="B23" s="41"/>
      <c r="C23" s="41"/>
      <c r="D23" s="83"/>
      <c r="E23"/>
      <c r="F23" s="42"/>
      <c r="G23" s="42"/>
      <c r="H23" s="43"/>
      <c r="I23" s="46"/>
      <c r="J23" s="46"/>
      <c r="K23" s="85" t="str">
        <f>IF(Table3[[#This Row],[Kreditor]]="","",Table3[[#This Row],[Hovedstol]]+Table3[[#This Row],[Renter]]+Table3[[#This Row],[Omkostn]])</f>
        <v/>
      </c>
      <c r="L23" s="47" t="str">
        <f>IF(Table3[[#This Row],[Kreditor]]="","",Table3[[#This Row],[Sum]]/Table3[[#Totals],[Sum]])</f>
        <v/>
      </c>
      <c r="M23" s="48" t="str">
        <f t="shared" si="1"/>
        <v/>
      </c>
    </row>
    <row r="24" spans="1:13" ht="16" thickBot="1" x14ac:dyDescent="0.25">
      <c r="A24" s="49" t="s">
        <v>29</v>
      </c>
      <c r="B24" s="50"/>
      <c r="C24" s="50"/>
      <c r="D24" s="50"/>
      <c r="E24" s="50"/>
      <c r="F24" s="50"/>
      <c r="G24" s="50"/>
      <c r="H24" s="51">
        <f>SUBTOTAL(109,Table3[Hovedstol])</f>
        <v>0</v>
      </c>
      <c r="I24" s="51">
        <f>SUBTOTAL(109,Table3[Renter])</f>
        <v>0</v>
      </c>
      <c r="J24" s="51">
        <f>SUBTOTAL(109,Table3[Omkostn])</f>
        <v>0</v>
      </c>
      <c r="K24" s="37">
        <f>SUBTOTAL(109,Table3[Sum])</f>
        <v>0</v>
      </c>
      <c r="L24" s="52">
        <f>SUBTOTAL(109,Table3[% andel])</f>
        <v>0</v>
      </c>
      <c r="M24" s="53">
        <f>SUBTOTAL(109,Table3[ Fordeling (kr) ])</f>
        <v>0</v>
      </c>
    </row>
    <row r="25" spans="1:13" x14ac:dyDescent="0.2">
      <c r="A25" s="26"/>
      <c r="B25" s="27"/>
      <c r="C25" s="27"/>
      <c r="E25" s="27"/>
      <c r="F25" s="28"/>
      <c r="H25" s="28"/>
      <c r="I25" s="29"/>
      <c r="J25" s="29"/>
      <c r="K25" s="29"/>
      <c r="L25" s="30"/>
      <c r="M25" s="31"/>
    </row>
  </sheetData>
  <protectedRanges>
    <protectedRange sqref="M1:M2 K1 K2:L2 A1:E2 G1:J2 A4:B23 C4:C8 C10:C23 D4:G23 I4:J23 H4:H5 H7:H23" name="Område1"/>
  </protectedRanges>
  <mergeCells count="4">
    <mergeCell ref="S2:T2"/>
    <mergeCell ref="AH2:AI2"/>
    <mergeCell ref="I2:J2"/>
    <mergeCell ref="I1:J1"/>
  </mergeCells>
  <phoneticPr fontId="20" type="noConversion"/>
  <conditionalFormatting sqref="A4:A23 A25">
    <cfRule type="expression" dxfId="13" priority="1">
      <formula>#REF!="Kreditor"</formula>
    </cfRule>
  </conditionalFormatting>
  <dataValidations count="2">
    <dataValidation type="list" allowBlank="1" showInputMessage="1" showErrorMessage="1" sqref="E25" xr:uid="{0C285799-6C1D-4B42-93F1-51C0DEFC33FB}">
      <formula1>"Kreditor,Kunde"</formula1>
    </dataValidation>
    <dataValidation allowBlank="1" showDropDown="1" showInputMessage="1" showErrorMessage="1" sqref="C5" xr:uid="{2FAF682E-A639-3E49-A4D0-6F84B7C9A9D0}"/>
  </dataValidations>
  <pageMargins left="1" right="1" top="1" bottom="1" header="0.5" footer="0.5"/>
  <pageSetup paperSize="9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DropDown="1" showInputMessage="1" showErrorMessage="1" xr:uid="{06E0658E-2E3A-4509-810B-B076873D737A}">
          <x14:formula1>
            <xm:f>'Liste  (skjules)'!$B$2:$B$9</xm:f>
          </x14:formula1>
          <xm:sqref>C11:C23</xm:sqref>
        </x14:dataValidation>
        <x14:dataValidation type="list" allowBlank="1" showDropDown="1" showInputMessage="1" showErrorMessage="1" xr:uid="{91C07C5F-3BDD-4F6A-B459-3BD4F8B6BE1C}">
          <x14:formula1>
            <xm:f>'Liste  (skjules)'!$C$2:$C$21</xm:f>
          </x14:formula1>
          <xm:sqref>D11:D23</xm:sqref>
        </x14:dataValidation>
        <x14:dataValidation type="list" errorStyle="information" allowBlank="1" showInputMessage="1" showErrorMessage="1" errorTitle="Navn ikke i liste." error="Bekreft eget valg." xr:uid="{879C698F-0ABC-4CD9-95C2-D7F467D94194}">
          <x14:formula1>
            <xm:f>'Liste  (skjules)'!$D$2:$D$12</xm:f>
          </x14:formula1>
          <xm:sqref>E4:E23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5444D-92A1-412D-BA9C-779EA126404E}">
  <sheetPr codeName="Ark3">
    <pageSetUpPr fitToPage="1"/>
  </sheetPr>
  <dimension ref="A1:L25"/>
  <sheetViews>
    <sheetView view="pageBreakPreview" zoomScaleNormal="110" zoomScaleSheetLayoutView="100" workbookViewId="0">
      <selection activeCell="G7" sqref="G7"/>
    </sheetView>
  </sheetViews>
  <sheetFormatPr baseColWidth="10" defaultRowHeight="15" x14ac:dyDescent="0.2"/>
  <cols>
    <col min="1" max="1" width="4.1640625" customWidth="1"/>
    <col min="2" max="2" width="18.5" customWidth="1"/>
    <col min="3" max="3" width="16.6640625" hidden="1" customWidth="1"/>
    <col min="4" max="4" width="9.6640625" customWidth="1"/>
    <col min="5" max="5" width="15.1640625" bestFit="1" customWidth="1"/>
    <col min="6" max="6" width="11.5" hidden="1" customWidth="1"/>
    <col min="7" max="7" width="20.33203125" customWidth="1"/>
    <col min="8" max="8" width="11.1640625" customWidth="1"/>
    <col min="9" max="9" width="10.5" customWidth="1"/>
    <col min="10" max="10" width="12.1640625" bestFit="1" customWidth="1"/>
    <col min="11" max="11" width="10.6640625" bestFit="1" customWidth="1"/>
    <col min="12" max="12" width="13.33203125" customWidth="1"/>
    <col min="13" max="13" width="23.5" bestFit="1" customWidth="1"/>
  </cols>
  <sheetData>
    <row r="1" spans="1:12" ht="35" customHeight="1" x14ac:dyDescent="0.2">
      <c r="A1" s="59" t="str">
        <f>IF(Oversikt!A1 ="","",Oversikt!A1)</f>
        <v/>
      </c>
      <c r="B1" s="60"/>
      <c r="C1" s="61"/>
      <c r="D1" s="62" t="str">
        <f>IF(Oversikt!D1 ="","",Oversikt!D1)</f>
        <v>Navn:</v>
      </c>
      <c r="E1" s="61"/>
      <c r="F1" s="61"/>
      <c r="G1" s="63">
        <f>Oversikt!E1</f>
        <v>0</v>
      </c>
      <c r="H1" s="62" t="str">
        <f>IF(Oversikt!H1 ="","",Oversikt!H1)</f>
        <v>Adresse:</v>
      </c>
      <c r="I1" s="97">
        <f>Oversikt!I1</f>
        <v>0</v>
      </c>
      <c r="J1" s="97"/>
      <c r="K1" s="64"/>
      <c r="L1" s="65" t="str">
        <f>IF(Oversikt!K1 ="","",Oversikt!K1)</f>
        <v>Saksnr.</v>
      </c>
    </row>
    <row r="2" spans="1:12" ht="35" customHeight="1" x14ac:dyDescent="0.2">
      <c r="A2" s="66" t="str">
        <f>IF(Oversikt!A2 ="","",Oversikt!A2)</f>
        <v/>
      </c>
      <c r="B2" s="67" t="str">
        <f>IF(Oversikt!B2 ="","",Oversikt!B2)</f>
        <v/>
      </c>
      <c r="D2" s="68" t="str">
        <f>IF(Oversikt!D2 ="","",Oversikt!D2)</f>
        <v>Epost:</v>
      </c>
      <c r="G2" s="69">
        <f>Oversikt!E2</f>
        <v>0</v>
      </c>
      <c r="H2" s="68" t="str">
        <f>IF(Oversikt!H2 ="","",Oversikt!H2)</f>
        <v>Postnr./By:</v>
      </c>
      <c r="I2" s="96">
        <f>Oversikt!I2</f>
        <v>0</v>
      </c>
      <c r="J2" s="96"/>
      <c r="L2" s="70">
        <f>Oversikt!K2</f>
        <v>1235</v>
      </c>
    </row>
    <row r="3" spans="1:12" x14ac:dyDescent="0.2">
      <c r="A3" s="71" t="s">
        <v>19</v>
      </c>
      <c r="B3" t="s">
        <v>4</v>
      </c>
      <c r="C3" t="s">
        <v>8</v>
      </c>
      <c r="D3" t="s">
        <v>6</v>
      </c>
      <c r="E3" t="s">
        <v>7</v>
      </c>
      <c r="F3" t="s">
        <v>25</v>
      </c>
      <c r="G3" t="s">
        <v>21</v>
      </c>
      <c r="H3" t="s">
        <v>20</v>
      </c>
      <c r="I3" t="s">
        <v>22</v>
      </c>
      <c r="J3" t="s">
        <v>23</v>
      </c>
      <c r="K3" t="s">
        <v>24</v>
      </c>
      <c r="L3" s="72" t="s">
        <v>33</v>
      </c>
    </row>
    <row r="4" spans="1:12" x14ac:dyDescent="0.2">
      <c r="A4" s="82">
        <f>IF(Table3[[#This Row],[Linje]]="","",Oversikt!A4)</f>
        <v>1</v>
      </c>
      <c r="B4" s="73" t="str">
        <f>IF(Table3[[#This Row],[Kreditor]]="","",Oversikt!B4)</f>
        <v/>
      </c>
      <c r="C4" s="73" t="str">
        <f>IF(Table3[[#This Row],[Gjelder ]]="","",Oversikt!F4)</f>
        <v/>
      </c>
      <c r="D4" s="81" t="str">
        <f>IF(Table3[[#This Row],[Saksnr]]="","",Oversikt!D4)</f>
        <v/>
      </c>
      <c r="E4" s="73" t="str">
        <f>IF(Table3[[#This Row],[Type gjeld]]="","",Oversikt!E4)</f>
        <v/>
      </c>
      <c r="F4" s="73" t="str">
        <f>IF(Table3[[#This Row],[Hvem]]="","",Oversikt!G4)</f>
        <v>27.05.2015</v>
      </c>
      <c r="G4" s="74">
        <f>IF(Table3[[#This Row],[Stiftet]]="","",Oversikt!H4)</f>
        <v>0</v>
      </c>
      <c r="H4" s="74" t="str">
        <f>IF(Table3[[#This Row],[Hovedstol]]="","",Oversikt!I4)</f>
        <v/>
      </c>
      <c r="I4" s="74" t="str">
        <f>IF(Table3[[#This Row],[Renter]]="","",Oversikt!J4)</f>
        <v/>
      </c>
      <c r="J4" s="74" t="str">
        <f>IF(Table3[[#This Row],[Omkostn]]="","",Oversikt!K4)</f>
        <v/>
      </c>
      <c r="K4" s="54" t="str">
        <f>IF(Table3[[#This Row],[Sum]]="","",Oversikt!L4)</f>
        <v/>
      </c>
      <c r="L4" s="75" t="str">
        <f>IF(Table3[[#This Row],[% andel]]="","",Oversikt!M4)</f>
        <v/>
      </c>
    </row>
    <row r="5" spans="1:12" x14ac:dyDescent="0.2">
      <c r="A5" s="82">
        <f>IF(Table3[[#This Row],[Linje]]="","",Oversikt!A5)</f>
        <v>2</v>
      </c>
      <c r="B5" s="73" t="str">
        <f>IF(Table3[[#This Row],[Kreditor]]="","",Oversikt!B5)</f>
        <v/>
      </c>
      <c r="C5" s="73" t="str">
        <f>IF(Table3[[#This Row],[Gjelder ]]="","",Oversikt!F5)</f>
        <v/>
      </c>
      <c r="D5" s="81" t="str">
        <f>IF(Table3[[#This Row],[Saksnr]]="","",Oversikt!D5)</f>
        <v/>
      </c>
      <c r="E5" s="73" t="str">
        <f>IF(Table3[[#This Row],[Type gjeld]]="","",Oversikt!E5)</f>
        <v/>
      </c>
      <c r="F5" s="73" t="str">
        <f>IF(Table3[[#This Row],[Hvem]]="","",Oversikt!G5)</f>
        <v>27.05.2017</v>
      </c>
      <c r="G5" s="74">
        <f>IF(Table3[[#This Row],[Stiftet]]="","",Oversikt!H5)</f>
        <v>0</v>
      </c>
      <c r="H5" s="74" t="str">
        <f>IF(Table3[[#This Row],[Hovedstol]]="","",Oversikt!I5)</f>
        <v/>
      </c>
      <c r="I5" s="74" t="str">
        <f>IF(Table3[[#This Row],[Renter]]="","",Oversikt!J5)</f>
        <v/>
      </c>
      <c r="J5" s="74" t="str">
        <f>IF(Table3[[#This Row],[Omkostn]]="","",Oversikt!K5)</f>
        <v/>
      </c>
      <c r="K5" s="54" t="str">
        <f>IF(Table3[[#This Row],[Sum]]="","",Oversikt!L5)</f>
        <v/>
      </c>
      <c r="L5" s="75" t="str">
        <f>IF(Table3[[#This Row],[% andel]]="","",Oversikt!M5)</f>
        <v/>
      </c>
    </row>
    <row r="6" spans="1:12" x14ac:dyDescent="0.2">
      <c r="A6" s="82">
        <f>IF(Table3[[#This Row],[Linje]]="","",Oversikt!A6)</f>
        <v>3</v>
      </c>
      <c r="B6" s="73" t="str">
        <f>IF(Table3[[#This Row],[Kreditor]]="","",Oversikt!B6)</f>
        <v/>
      </c>
      <c r="C6" s="73" t="str">
        <f>IF(Table3[[#This Row],[Gjelder ]]="","",Oversikt!F6)</f>
        <v/>
      </c>
      <c r="D6" s="81" t="str">
        <f>IF(Table3[[#This Row],[Saksnr]]="","",Oversikt!D6)</f>
        <v/>
      </c>
      <c r="E6" s="73" t="str">
        <f>IF(Table3[[#This Row],[Type gjeld]]="","",Oversikt!E6)</f>
        <v/>
      </c>
      <c r="F6" s="73" t="str">
        <f>IF(Table3[[#This Row],[Hvem]]="","",Oversikt!G6)</f>
        <v>27.05.2019</v>
      </c>
      <c r="G6" s="74">
        <f>IF(Table3[[#This Row],[Stiftet]]="","",Oversikt!H6)</f>
        <v>0</v>
      </c>
      <c r="H6" s="74" t="str">
        <f>IF(Table3[[#This Row],[Hovedstol]]="","",Oversikt!I6)</f>
        <v/>
      </c>
      <c r="I6" s="74" t="str">
        <f>IF(Table3[[#This Row],[Renter]]="","",Oversikt!J6)</f>
        <v/>
      </c>
      <c r="J6" s="74" t="str">
        <f>IF(Table3[[#This Row],[Omkostn]]="","",Oversikt!K6)</f>
        <v/>
      </c>
      <c r="K6" s="54" t="str">
        <f>IF(Table3[[#This Row],[Sum]]="","",Oversikt!L6)</f>
        <v/>
      </c>
      <c r="L6" s="75" t="str">
        <f>IF(Table3[[#This Row],[% andel]]="","",Oversikt!M6)</f>
        <v/>
      </c>
    </row>
    <row r="7" spans="1:12" x14ac:dyDescent="0.2">
      <c r="A7" s="82">
        <f>IF(Table3[[#This Row],[Linje]]="","",Oversikt!A7)</f>
        <v>4</v>
      </c>
      <c r="B7" s="73" t="str">
        <f>IF(Table3[[#This Row],[Kreditor]]="","",Oversikt!B7)</f>
        <v/>
      </c>
      <c r="C7" s="73" t="str">
        <f>IF(Table3[[#This Row],[Gjelder ]]="","",Oversikt!F7)</f>
        <v/>
      </c>
      <c r="D7" s="81" t="str">
        <f>IF(Table3[[#This Row],[Saksnr]]="","",Oversikt!D7)</f>
        <v/>
      </c>
      <c r="E7" s="73" t="str">
        <f>IF(Table3[[#This Row],[Type gjeld]]="","",Oversikt!E7)</f>
        <v/>
      </c>
      <c r="F7" s="73" t="str">
        <f>IF(Table3[[#This Row],[Hvem]]="","",Oversikt!G7)</f>
        <v/>
      </c>
      <c r="G7" s="74" t="str">
        <f>IF(Table3[[#This Row],[Stiftet]]="","",Oversikt!H7)</f>
        <v/>
      </c>
      <c r="H7" s="74" t="str">
        <f>IF(Table3[[#This Row],[Hovedstol]]="","",Oversikt!I7)</f>
        <v/>
      </c>
      <c r="I7" s="74" t="str">
        <f>IF(Table3[[#This Row],[Renter]]="","",Oversikt!J7)</f>
        <v/>
      </c>
      <c r="J7" s="74" t="str">
        <f>IF(Table3[[#This Row],[Omkostn]]="","",Oversikt!K7)</f>
        <v/>
      </c>
      <c r="K7" s="54" t="str">
        <f>IF(Table3[[#This Row],[Sum]]="","",Oversikt!L7)</f>
        <v/>
      </c>
      <c r="L7" s="75" t="str">
        <f>IF(Table3[[#This Row],[% andel]]="","",Oversikt!M7)</f>
        <v/>
      </c>
    </row>
    <row r="8" spans="1:12" x14ac:dyDescent="0.2">
      <c r="A8" s="82">
        <f>IF(Table3[[#This Row],[Linje]]="","",Oversikt!A8)</f>
        <v>5</v>
      </c>
      <c r="B8" s="73" t="str">
        <f>IF(Table3[[#This Row],[Kreditor]]="","",Oversikt!B8)</f>
        <v/>
      </c>
      <c r="C8" s="73" t="str">
        <f>IF(Table3[[#This Row],[Gjelder ]]="","",Oversikt!F8)</f>
        <v/>
      </c>
      <c r="D8" s="81" t="str">
        <f>IF(Table3[[#This Row],[Saksnr]]="","",Oversikt!D8)</f>
        <v/>
      </c>
      <c r="E8" s="73" t="str">
        <f>IF(Table3[[#This Row],[Type gjeld]]="","",Oversikt!E8)</f>
        <v/>
      </c>
      <c r="F8" s="73" t="str">
        <f>IF(Table3[[#This Row],[Hvem]]="","",Oversikt!G8)</f>
        <v/>
      </c>
      <c r="G8" s="74" t="str">
        <f>IF(Table3[[#This Row],[Stiftet]]="","",Oversikt!H8)</f>
        <v/>
      </c>
      <c r="H8" s="74" t="str">
        <f>IF(Table3[[#This Row],[Hovedstol]]="","",Oversikt!I8)</f>
        <v/>
      </c>
      <c r="I8" s="74" t="str">
        <f>IF(Table3[[#This Row],[Renter]]="","",Oversikt!J8)</f>
        <v/>
      </c>
      <c r="J8" s="74" t="str">
        <f>IF(Table3[[#This Row],[Omkostn]]="","",Oversikt!K8)</f>
        <v/>
      </c>
      <c r="K8" s="54" t="str">
        <f>IF(Table3[[#This Row],[Sum]]="","",Oversikt!L8)</f>
        <v/>
      </c>
      <c r="L8" s="75" t="str">
        <f>IF(Table3[[#This Row],[% andel]]="","",Oversikt!M8)</f>
        <v/>
      </c>
    </row>
    <row r="9" spans="1:12" x14ac:dyDescent="0.2">
      <c r="A9" s="82">
        <f>IF(Table3[[#This Row],[Linje]]="","",Oversikt!A9)</f>
        <v>6</v>
      </c>
      <c r="B9" s="73" t="str">
        <f>IF(Table3[[#This Row],[Kreditor]]="","",Oversikt!B9)</f>
        <v/>
      </c>
      <c r="C9" s="73" t="str">
        <f>IF(Table3[[#This Row],[Gjelder ]]="","",Oversikt!F9)</f>
        <v/>
      </c>
      <c r="D9" s="81" t="str">
        <f>IF(Table3[[#This Row],[Saksnr]]="","",Oversikt!D9)</f>
        <v/>
      </c>
      <c r="E9" s="73" t="str">
        <f>IF(Table3[[#This Row],[Type gjeld]]="","",Oversikt!E9)</f>
        <v/>
      </c>
      <c r="F9" s="73" t="str">
        <f>IF(Table3[[#This Row],[Hvem]]="","",Oversikt!G9)</f>
        <v/>
      </c>
      <c r="G9" s="74" t="str">
        <f>IF(Table3[[#This Row],[Stiftet]]="","",Oversikt!H9)</f>
        <v/>
      </c>
      <c r="H9" s="74" t="str">
        <f>IF(Table3[[#This Row],[Hovedstol]]="","",Oversikt!I9)</f>
        <v/>
      </c>
      <c r="I9" s="74" t="str">
        <f>IF(Table3[[#This Row],[Renter]]="","",Oversikt!J9)</f>
        <v/>
      </c>
      <c r="J9" s="74" t="str">
        <f>IF(Table3[[#This Row],[Omkostn]]="","",Oversikt!K9)</f>
        <v/>
      </c>
      <c r="K9" s="54" t="str">
        <f>IF(Table3[[#This Row],[Sum]]="","",Oversikt!L9)</f>
        <v/>
      </c>
      <c r="L9" s="75" t="str">
        <f>IF(Table3[[#This Row],[% andel]]="","",Oversikt!M9)</f>
        <v/>
      </c>
    </row>
    <row r="10" spans="1:12" x14ac:dyDescent="0.2">
      <c r="A10" s="82">
        <f>IF(Table3[[#This Row],[Linje]]="","",Oversikt!A10)</f>
        <v>7</v>
      </c>
      <c r="B10" s="73" t="str">
        <f>IF(Table3[[#This Row],[Kreditor]]="","",Oversikt!B10)</f>
        <v/>
      </c>
      <c r="C10" s="73" t="str">
        <f>IF(Table3[[#This Row],[Gjelder ]]="","",Oversikt!F10)</f>
        <v/>
      </c>
      <c r="D10" s="81" t="str">
        <f>IF(Table3[[#This Row],[Saksnr]]="","",Oversikt!D10)</f>
        <v/>
      </c>
      <c r="E10" s="73" t="str">
        <f>IF(Table3[[#This Row],[Type gjeld]]="","",Oversikt!E10)</f>
        <v/>
      </c>
      <c r="F10" s="73" t="str">
        <f>IF(Table3[[#This Row],[Hvem]]="","",Oversikt!G10)</f>
        <v/>
      </c>
      <c r="G10" s="74" t="str">
        <f>IF(Table3[[#This Row],[Stiftet]]="","",Oversikt!H10)</f>
        <v/>
      </c>
      <c r="H10" s="74" t="str">
        <f>IF(Table3[[#This Row],[Hovedstol]]="","",Oversikt!I10)</f>
        <v/>
      </c>
      <c r="I10" s="74" t="str">
        <f>IF(Table3[[#This Row],[Renter]]="","",Oversikt!J10)</f>
        <v/>
      </c>
      <c r="J10" s="74" t="str">
        <f>IF(Table3[[#This Row],[Omkostn]]="","",Oversikt!K10)</f>
        <v/>
      </c>
      <c r="K10" s="54" t="str">
        <f>IF(Table3[[#This Row],[Sum]]="","",Oversikt!L10)</f>
        <v/>
      </c>
      <c r="L10" s="75" t="str">
        <f>IF(Table3[[#This Row],[% andel]]="","",Oversikt!M10)</f>
        <v/>
      </c>
    </row>
    <row r="11" spans="1:12" x14ac:dyDescent="0.2">
      <c r="A11" s="82">
        <f>IF(Table3[[#This Row],[Linje]]="","",Oversikt!A11)</f>
        <v>8</v>
      </c>
      <c r="B11" s="73" t="str">
        <f>IF(Table3[[#This Row],[Kreditor]]="","",Oversikt!B11)</f>
        <v/>
      </c>
      <c r="C11" s="73" t="str">
        <f>IF(Table3[[#This Row],[Gjelder ]]="","",Oversikt!F11)</f>
        <v/>
      </c>
      <c r="D11" s="81" t="str">
        <f>IF(Table3[[#This Row],[Saksnr]]="","",Oversikt!D11)</f>
        <v/>
      </c>
      <c r="E11" s="73" t="str">
        <f>IF(Table3[[#This Row],[Type gjeld]]="","",Oversikt!E11)</f>
        <v/>
      </c>
      <c r="F11" s="73" t="str">
        <f>IF(Table3[[#This Row],[Hvem]]="","",Oversikt!G11)</f>
        <v/>
      </c>
      <c r="G11" s="74" t="str">
        <f>IF(Table3[[#This Row],[Stiftet]]="","",Oversikt!H11)</f>
        <v/>
      </c>
      <c r="H11" s="74" t="str">
        <f>IF(Table3[[#This Row],[Hovedstol]]="","",Oversikt!I11)</f>
        <v/>
      </c>
      <c r="I11" s="74" t="str">
        <f>IF(Table3[[#This Row],[Renter]]="","",Oversikt!J11)</f>
        <v/>
      </c>
      <c r="J11" s="74" t="str">
        <f>IF(Table3[[#This Row],[Omkostn]]="","",Oversikt!K11)</f>
        <v/>
      </c>
      <c r="K11" s="54" t="str">
        <f>IF(Table3[[#This Row],[Sum]]="","",Oversikt!L11)</f>
        <v/>
      </c>
      <c r="L11" s="75" t="str">
        <f>IF(Table3[[#This Row],[% andel]]="","",Oversikt!M11)</f>
        <v/>
      </c>
    </row>
    <row r="12" spans="1:12" x14ac:dyDescent="0.2">
      <c r="A12" s="82">
        <f>IF(Table3[[#This Row],[Linje]]="","",Oversikt!A12)</f>
        <v>9</v>
      </c>
      <c r="B12" s="73" t="str">
        <f>IF(Table3[[#This Row],[Kreditor]]="","",Oversikt!B12)</f>
        <v/>
      </c>
      <c r="C12" s="73" t="str">
        <f>IF(Table3[[#This Row],[Gjelder ]]="","",Oversikt!F12)</f>
        <v/>
      </c>
      <c r="D12" s="81" t="str">
        <f>IF(Table3[[#This Row],[Saksnr]]="","",Oversikt!D12)</f>
        <v/>
      </c>
      <c r="E12" s="73" t="str">
        <f>IF(Table3[[#This Row],[Type gjeld]]="","",Oversikt!E12)</f>
        <v/>
      </c>
      <c r="F12" s="73" t="str">
        <f>IF(Table3[[#This Row],[Hvem]]="","",Oversikt!G12)</f>
        <v/>
      </c>
      <c r="G12" s="74" t="str">
        <f>IF(Table3[[#This Row],[Stiftet]]="","",Oversikt!H12)</f>
        <v/>
      </c>
      <c r="H12" s="74" t="str">
        <f>IF(Table3[[#This Row],[Hovedstol]]="","",Oversikt!I12)</f>
        <v/>
      </c>
      <c r="I12" s="74" t="str">
        <f>IF(Table3[[#This Row],[Renter]]="","",Oversikt!J12)</f>
        <v/>
      </c>
      <c r="J12" s="74" t="str">
        <f>IF(Table3[[#This Row],[Omkostn]]="","",Oversikt!K12)</f>
        <v/>
      </c>
      <c r="K12" s="54" t="str">
        <f>IF(Table3[[#This Row],[Sum]]="","",Oversikt!L12)</f>
        <v/>
      </c>
      <c r="L12" s="75" t="str">
        <f>IF(Table3[[#This Row],[% andel]]="","",Oversikt!M12)</f>
        <v/>
      </c>
    </row>
    <row r="13" spans="1:12" x14ac:dyDescent="0.2">
      <c r="A13" s="82">
        <f>IF(Table3[[#This Row],[Linje]]="","",Oversikt!A13)</f>
        <v>10</v>
      </c>
      <c r="B13" s="73" t="str">
        <f>IF(Table3[[#This Row],[Kreditor]]="","",Oversikt!B13)</f>
        <v/>
      </c>
      <c r="C13" s="73" t="str">
        <f>IF(Table3[[#This Row],[Gjelder ]]="","",Oversikt!F13)</f>
        <v/>
      </c>
      <c r="D13" s="81" t="str">
        <f>IF(Table3[[#This Row],[Saksnr]]="","",Oversikt!D13)</f>
        <v/>
      </c>
      <c r="E13" s="73" t="str">
        <f>IF(Table3[[#This Row],[Type gjeld]]="","",Oversikt!E13)</f>
        <v/>
      </c>
      <c r="F13" s="73" t="str">
        <f>IF(Table3[[#This Row],[Hvem]]="","",Oversikt!G13)</f>
        <v/>
      </c>
      <c r="G13" s="74" t="str">
        <f>IF(Table3[[#This Row],[Stiftet]]="","",Oversikt!H13)</f>
        <v/>
      </c>
      <c r="H13" s="74" t="str">
        <f>IF(Table3[[#This Row],[Hovedstol]]="","",Oversikt!I13)</f>
        <v/>
      </c>
      <c r="I13" s="74" t="str">
        <f>IF(Table3[[#This Row],[Renter]]="","",Oversikt!J13)</f>
        <v/>
      </c>
      <c r="J13" s="74" t="str">
        <f>IF(Table3[[#This Row],[Omkostn]]="","",Oversikt!K13)</f>
        <v/>
      </c>
      <c r="K13" s="54" t="str">
        <f>IF(Table3[[#This Row],[Sum]]="","",Oversikt!L13)</f>
        <v/>
      </c>
      <c r="L13" s="75" t="str">
        <f>IF(Table3[[#This Row],[% andel]]="","",Oversikt!M13)</f>
        <v/>
      </c>
    </row>
    <row r="14" spans="1:12" x14ac:dyDescent="0.2">
      <c r="A14" s="82">
        <f>IF(Table3[[#This Row],[Linje]]="","",Oversikt!A14)</f>
        <v>11</v>
      </c>
      <c r="B14" s="73" t="str">
        <f>IF(Table3[[#This Row],[Kreditor]]="","",Oversikt!B14)</f>
        <v/>
      </c>
      <c r="C14" s="73" t="str">
        <f>IF(Table3[[#This Row],[Gjelder ]]="","",Oversikt!F14)</f>
        <v/>
      </c>
      <c r="D14" s="81" t="str">
        <f>IF(Table3[[#This Row],[Saksnr]]="","",Oversikt!D14)</f>
        <v/>
      </c>
      <c r="E14" s="73" t="str">
        <f>IF(Table3[[#This Row],[Type gjeld]]="","",Oversikt!E14)</f>
        <v/>
      </c>
      <c r="F14" s="73" t="str">
        <f>IF(Table3[[#This Row],[Hvem]]="","",Oversikt!G14)</f>
        <v/>
      </c>
      <c r="G14" s="74" t="str">
        <f>IF(Table3[[#This Row],[Stiftet]]="","",Oversikt!H14)</f>
        <v/>
      </c>
      <c r="H14" s="74" t="str">
        <f>IF(Table3[[#This Row],[Hovedstol]]="","",Oversikt!I14)</f>
        <v/>
      </c>
      <c r="I14" s="74" t="str">
        <f>IF(Table3[[#This Row],[Renter]]="","",Oversikt!J14)</f>
        <v/>
      </c>
      <c r="J14" s="74" t="str">
        <f>IF(Table3[[#This Row],[Omkostn]]="","",Oversikt!K14)</f>
        <v/>
      </c>
      <c r="K14" s="54" t="str">
        <f>IF(Table3[[#This Row],[Sum]]="","",Oversikt!L14)</f>
        <v/>
      </c>
      <c r="L14" s="75" t="str">
        <f>IF(Table3[[#This Row],[% andel]]="","",Oversikt!M14)</f>
        <v/>
      </c>
    </row>
    <row r="15" spans="1:12" x14ac:dyDescent="0.2">
      <c r="A15" s="82">
        <f>IF(Table3[[#This Row],[Linje]]="","",Oversikt!A15)</f>
        <v>12</v>
      </c>
      <c r="B15" s="73" t="str">
        <f>IF(Table3[[#This Row],[Kreditor]]="","",Oversikt!B15)</f>
        <v/>
      </c>
      <c r="C15" s="73" t="str">
        <f>IF(Table3[[#This Row],[Gjelder ]]="","",Oversikt!F15)</f>
        <v/>
      </c>
      <c r="D15" s="81" t="str">
        <f>IF(Table3[[#This Row],[Saksnr]]="","",Oversikt!D15)</f>
        <v/>
      </c>
      <c r="E15" s="73" t="str">
        <f>IF(Table3[[#This Row],[Type gjeld]]="","",Oversikt!E15)</f>
        <v/>
      </c>
      <c r="F15" s="73" t="str">
        <f>IF(Table3[[#This Row],[Hvem]]="","",Oversikt!G15)</f>
        <v/>
      </c>
      <c r="G15" s="74" t="str">
        <f>IF(Table3[[#This Row],[Stiftet]]="","",Oversikt!H15)</f>
        <v/>
      </c>
      <c r="H15" s="74" t="str">
        <f>IF(Table3[[#This Row],[Hovedstol]]="","",Oversikt!I15)</f>
        <v/>
      </c>
      <c r="I15" s="74" t="str">
        <f>IF(Table3[[#This Row],[Renter]]="","",Oversikt!J15)</f>
        <v/>
      </c>
      <c r="J15" s="74" t="str">
        <f>IF(Table3[[#This Row],[Omkostn]]="","",Oversikt!K15)</f>
        <v/>
      </c>
      <c r="K15" s="54" t="str">
        <f>IF(Table3[[#This Row],[Sum]]="","",Oversikt!L15)</f>
        <v/>
      </c>
      <c r="L15" s="75" t="str">
        <f>IF(Table3[[#This Row],[% andel]]="","",Oversikt!M15)</f>
        <v/>
      </c>
    </row>
    <row r="16" spans="1:12" x14ac:dyDescent="0.2">
      <c r="A16" s="82">
        <f>IF(Table3[[#This Row],[Linje]]="","",Oversikt!A16)</f>
        <v>13</v>
      </c>
      <c r="B16" s="73" t="str">
        <f>IF(Table3[[#This Row],[Kreditor]]="","",Oversikt!B16)</f>
        <v/>
      </c>
      <c r="C16" s="73" t="str">
        <f>IF(Table3[[#This Row],[Gjelder ]]="","",Oversikt!F16)</f>
        <v/>
      </c>
      <c r="D16" s="81" t="str">
        <f>IF(Table3[[#This Row],[Saksnr]]="","",Oversikt!D16)</f>
        <v/>
      </c>
      <c r="E16" s="73" t="str">
        <f>IF(Table3[[#This Row],[Type gjeld]]="","",Oversikt!E16)</f>
        <v/>
      </c>
      <c r="F16" s="73" t="str">
        <f>IF(Table3[[#This Row],[Hvem]]="","",Oversikt!G16)</f>
        <v/>
      </c>
      <c r="G16" s="74" t="str">
        <f>IF(Table3[[#This Row],[Stiftet]]="","",Oversikt!H16)</f>
        <v/>
      </c>
      <c r="H16" s="74" t="str">
        <f>IF(Table3[[#This Row],[Hovedstol]]="","",Oversikt!I16)</f>
        <v/>
      </c>
      <c r="I16" s="74" t="str">
        <f>IF(Table3[[#This Row],[Renter]]="","",Oversikt!J16)</f>
        <v/>
      </c>
      <c r="J16" s="74" t="str">
        <f>IF(Table3[[#This Row],[Omkostn]]="","",Oversikt!K16)</f>
        <v/>
      </c>
      <c r="K16" s="54" t="str">
        <f>IF(Table3[[#This Row],[Sum]]="","",Oversikt!L16)</f>
        <v/>
      </c>
      <c r="L16" s="75" t="str">
        <f>IF(Table3[[#This Row],[% andel]]="","",Oversikt!M16)</f>
        <v/>
      </c>
    </row>
    <row r="17" spans="1:12" x14ac:dyDescent="0.2">
      <c r="A17" s="82">
        <f>IF(Table3[[#This Row],[Linje]]="","",Oversikt!A17)</f>
        <v>14</v>
      </c>
      <c r="B17" s="73" t="str">
        <f>IF(Table3[[#This Row],[Kreditor]]="","",Oversikt!B17)</f>
        <v/>
      </c>
      <c r="C17" s="73" t="str">
        <f>IF(Table3[[#This Row],[Gjelder ]]="","",Oversikt!F17)</f>
        <v/>
      </c>
      <c r="D17" s="81" t="str">
        <f>IF(Table3[[#This Row],[Saksnr]]="","",Oversikt!D17)</f>
        <v/>
      </c>
      <c r="E17" s="73" t="str">
        <f>IF(Table3[[#This Row],[Type gjeld]]="","",Oversikt!E17)</f>
        <v/>
      </c>
      <c r="F17" s="73" t="str">
        <f>IF(Table3[[#This Row],[Hvem]]="","",Oversikt!G17)</f>
        <v/>
      </c>
      <c r="G17" s="74" t="str">
        <f>IF(Table3[[#This Row],[Stiftet]]="","",Oversikt!H17)</f>
        <v/>
      </c>
      <c r="H17" s="74" t="str">
        <f>IF(Table3[[#This Row],[Hovedstol]]="","",Oversikt!I17)</f>
        <v/>
      </c>
      <c r="I17" s="74" t="str">
        <f>IF(Table3[[#This Row],[Renter]]="","",Oversikt!J17)</f>
        <v/>
      </c>
      <c r="J17" s="74" t="str">
        <f>IF(Table3[[#This Row],[Omkostn]]="","",Oversikt!K17)</f>
        <v/>
      </c>
      <c r="K17" s="54" t="str">
        <f>IF(Table3[[#This Row],[Sum]]="","",Oversikt!L17)</f>
        <v/>
      </c>
      <c r="L17" s="75" t="str">
        <f>IF(Table3[[#This Row],[% andel]]="","",Oversikt!M17)</f>
        <v/>
      </c>
    </row>
    <row r="18" spans="1:12" x14ac:dyDescent="0.2">
      <c r="A18" s="82">
        <f>IF(Table3[[#This Row],[Linje]]="","",Oversikt!A18)</f>
        <v>15</v>
      </c>
      <c r="B18" s="73" t="str">
        <f>IF(Table3[[#This Row],[Kreditor]]="","",Oversikt!B18)</f>
        <v/>
      </c>
      <c r="C18" s="73" t="str">
        <f>IF(Table3[[#This Row],[Gjelder ]]="","",Oversikt!F18)</f>
        <v/>
      </c>
      <c r="D18" s="81" t="str">
        <f>IF(Table3[[#This Row],[Saksnr]]="","",Oversikt!D18)</f>
        <v/>
      </c>
      <c r="E18" s="73" t="str">
        <f>IF(Table3[[#This Row],[Type gjeld]]="","",Oversikt!E18)</f>
        <v/>
      </c>
      <c r="F18" s="73" t="str">
        <f>IF(Table3[[#This Row],[Hvem]]="","",Oversikt!G18)</f>
        <v/>
      </c>
      <c r="G18" s="74" t="str">
        <f>IF(Table3[[#This Row],[Stiftet]]="","",Oversikt!H18)</f>
        <v/>
      </c>
      <c r="H18" s="74" t="str">
        <f>IF(Table3[[#This Row],[Hovedstol]]="","",Oversikt!I18)</f>
        <v/>
      </c>
      <c r="I18" s="74" t="str">
        <f>IF(Table3[[#This Row],[Renter]]="","",Oversikt!J18)</f>
        <v/>
      </c>
      <c r="J18" s="74" t="str">
        <f>IF(Table3[[#This Row],[Omkostn]]="","",Oversikt!K18)</f>
        <v/>
      </c>
      <c r="K18" s="54" t="str">
        <f>IF(Table3[[#This Row],[Sum]]="","",Oversikt!L18)</f>
        <v/>
      </c>
      <c r="L18" s="75" t="str">
        <f>IF(Table3[[#This Row],[% andel]]="","",Oversikt!M18)</f>
        <v/>
      </c>
    </row>
    <row r="19" spans="1:12" x14ac:dyDescent="0.2">
      <c r="A19" s="82">
        <f>IF(Table3[[#This Row],[Linje]]="","",Oversikt!A19)</f>
        <v>16</v>
      </c>
      <c r="B19" s="73" t="str">
        <f>IF(Table3[[#This Row],[Kreditor]]="","",Oversikt!B19)</f>
        <v/>
      </c>
      <c r="C19" s="73" t="str">
        <f>IF(Table3[[#This Row],[Gjelder ]]="","",Oversikt!F19)</f>
        <v/>
      </c>
      <c r="D19" s="81" t="str">
        <f>IF(Table3[[#This Row],[Saksnr]]="","",Oversikt!D19)</f>
        <v/>
      </c>
      <c r="E19" s="73" t="str">
        <f>IF(Table3[[#This Row],[Type gjeld]]="","",Oversikt!E19)</f>
        <v/>
      </c>
      <c r="F19" s="73" t="str">
        <f>IF(Table3[[#This Row],[Hvem]]="","",Oversikt!G19)</f>
        <v/>
      </c>
      <c r="G19" s="74" t="str">
        <f>IF(Table3[[#This Row],[Stiftet]]="","",Oversikt!H19)</f>
        <v/>
      </c>
      <c r="H19" s="74" t="str">
        <f>IF(Table3[[#This Row],[Hovedstol]]="","",Oversikt!I19)</f>
        <v/>
      </c>
      <c r="I19" s="74" t="str">
        <f>IF(Table3[[#This Row],[Renter]]="","",Oversikt!J19)</f>
        <v/>
      </c>
      <c r="J19" s="74" t="str">
        <f>IF(Table3[[#This Row],[Omkostn]]="","",Oversikt!K19)</f>
        <v/>
      </c>
      <c r="K19" s="54" t="str">
        <f>IF(Table3[[#This Row],[Sum]]="","",Oversikt!L19)</f>
        <v/>
      </c>
      <c r="L19" s="75" t="str">
        <f>IF(Table3[[#This Row],[% andel]]="","",Oversikt!M19)</f>
        <v/>
      </c>
    </row>
    <row r="20" spans="1:12" x14ac:dyDescent="0.2">
      <c r="A20" s="82">
        <f>IF(Table3[[#This Row],[Linje]]="","",Oversikt!A20)</f>
        <v>17</v>
      </c>
      <c r="B20" s="73" t="str">
        <f>IF(Table3[[#This Row],[Kreditor]]="","",Oversikt!B20)</f>
        <v/>
      </c>
      <c r="C20" s="73" t="str">
        <f>IF(Table3[[#This Row],[Gjelder ]]="","",Oversikt!F20)</f>
        <v/>
      </c>
      <c r="D20" s="81" t="str">
        <f>IF(Table3[[#This Row],[Saksnr]]="","",Oversikt!D20)</f>
        <v/>
      </c>
      <c r="E20" s="73" t="str">
        <f>IF(Table3[[#This Row],[Type gjeld]]="","",Oversikt!E20)</f>
        <v/>
      </c>
      <c r="F20" s="73" t="str">
        <f>IF(Table3[[#This Row],[Hvem]]="","",Oversikt!G20)</f>
        <v/>
      </c>
      <c r="G20" s="74" t="str">
        <f>IF(Table3[[#This Row],[Stiftet]]="","",Oversikt!H20)</f>
        <v/>
      </c>
      <c r="H20" s="74" t="str">
        <f>IF(Table3[[#This Row],[Hovedstol]]="","",Oversikt!I20)</f>
        <v/>
      </c>
      <c r="I20" s="74" t="str">
        <f>IF(Table3[[#This Row],[Renter]]="","",Oversikt!J20)</f>
        <v/>
      </c>
      <c r="J20" s="74" t="str">
        <f>IF(Table3[[#This Row],[Omkostn]]="","",Oversikt!K20)</f>
        <v/>
      </c>
      <c r="K20" s="54" t="str">
        <f>IF(Table3[[#This Row],[Sum]]="","",Oversikt!L20)</f>
        <v/>
      </c>
      <c r="L20" s="75" t="str">
        <f>IF(Table3[[#This Row],[% andel]]="","",Oversikt!M20)</f>
        <v/>
      </c>
    </row>
    <row r="21" spans="1:12" x14ac:dyDescent="0.2">
      <c r="A21" s="82">
        <f>IF(Table3[[#This Row],[Linje]]="","",Oversikt!A21)</f>
        <v>18</v>
      </c>
      <c r="B21" s="73" t="str">
        <f>IF(Table3[[#This Row],[Kreditor]]="","",Oversikt!B21)</f>
        <v/>
      </c>
      <c r="C21" s="73" t="str">
        <f>IF(Table3[[#This Row],[Gjelder ]]="","",Oversikt!F21)</f>
        <v/>
      </c>
      <c r="D21" s="81" t="str">
        <f>IF(Table3[[#This Row],[Saksnr]]="","",Oversikt!D21)</f>
        <v/>
      </c>
      <c r="E21" s="73" t="str">
        <f>IF(Table3[[#This Row],[Type gjeld]]="","",Oversikt!E21)</f>
        <v/>
      </c>
      <c r="F21" s="73" t="str">
        <f>IF(Table3[[#This Row],[Hvem]]="","",Oversikt!G21)</f>
        <v/>
      </c>
      <c r="G21" s="74" t="str">
        <f>IF(Table3[[#This Row],[Stiftet]]="","",Oversikt!H21)</f>
        <v/>
      </c>
      <c r="H21" s="74" t="str">
        <f>IF(Table3[[#This Row],[Hovedstol]]="","",Oversikt!I21)</f>
        <v/>
      </c>
      <c r="I21" s="74" t="str">
        <f>IF(Table3[[#This Row],[Renter]]="","",Oversikt!J21)</f>
        <v/>
      </c>
      <c r="J21" s="74" t="str">
        <f>IF(Table3[[#This Row],[Omkostn]]="","",Oversikt!K21)</f>
        <v/>
      </c>
      <c r="K21" s="54" t="str">
        <f>IF(Table3[[#This Row],[Sum]]="","",Oversikt!L21)</f>
        <v/>
      </c>
      <c r="L21" s="75" t="str">
        <f>IF(Table3[[#This Row],[% andel]]="","",Oversikt!M21)</f>
        <v/>
      </c>
    </row>
    <row r="22" spans="1:12" x14ac:dyDescent="0.2">
      <c r="A22" s="82">
        <f>IF(Table3[[#This Row],[Linje]]="","",Oversikt!A22)</f>
        <v>19</v>
      </c>
      <c r="B22" s="73" t="str">
        <f>IF(Table3[[#This Row],[Kreditor]]="","",Oversikt!B22)</f>
        <v/>
      </c>
      <c r="C22" s="73" t="str">
        <f>IF(Table3[[#This Row],[Gjelder ]]="","",Oversikt!F22)</f>
        <v/>
      </c>
      <c r="D22" s="81" t="str">
        <f>IF(Table3[[#This Row],[Saksnr]]="","",Oversikt!D22)</f>
        <v/>
      </c>
      <c r="E22" s="73" t="str">
        <f>IF(Table3[[#This Row],[Type gjeld]]="","",Oversikt!E22)</f>
        <v/>
      </c>
      <c r="F22" s="73" t="str">
        <f>IF(Table3[[#This Row],[Hvem]]="","",Oversikt!G22)</f>
        <v/>
      </c>
      <c r="G22" s="74" t="str">
        <f>IF(Table3[[#This Row],[Stiftet]]="","",Oversikt!H22)</f>
        <v/>
      </c>
      <c r="H22" s="74" t="str">
        <f>IF(Table3[[#This Row],[Hovedstol]]="","",Oversikt!I22)</f>
        <v/>
      </c>
      <c r="I22" s="74" t="str">
        <f>IF(Table3[[#This Row],[Renter]]="","",Oversikt!J22)</f>
        <v/>
      </c>
      <c r="J22" s="74" t="str">
        <f>IF(Table3[[#This Row],[Omkostn]]="","",Oversikt!K22)</f>
        <v/>
      </c>
      <c r="K22" s="54" t="str">
        <f>IF(Table3[[#This Row],[Sum]]="","",Oversikt!L22)</f>
        <v/>
      </c>
      <c r="L22" s="75" t="str">
        <f>IF(Table3[[#This Row],[% andel]]="","",Oversikt!M22)</f>
        <v/>
      </c>
    </row>
    <row r="23" spans="1:12" x14ac:dyDescent="0.2">
      <c r="A23" s="82">
        <f>IF(Table3[[#This Row],[Linje]]="","",Oversikt!A23)</f>
        <v>20</v>
      </c>
      <c r="B23" s="73" t="str">
        <f>IF(Table3[[#This Row],[Kreditor]]="","",Oversikt!B23)</f>
        <v/>
      </c>
      <c r="C23" s="73" t="str">
        <f>IF(Table3[[#This Row],[Gjelder ]]="","",Oversikt!F23)</f>
        <v/>
      </c>
      <c r="D23" s="81" t="str">
        <f>IF(Table3[[#This Row],[Saksnr]]="","",Oversikt!D23)</f>
        <v/>
      </c>
      <c r="E23" s="73" t="str">
        <f>IF(Table3[[#This Row],[Type gjeld]]="","",Oversikt!E23)</f>
        <v/>
      </c>
      <c r="F23" s="73" t="str">
        <f>IF(Table3[[#This Row],[Hvem]]="","",Oversikt!G23)</f>
        <v/>
      </c>
      <c r="G23" s="74" t="str">
        <f>IF(Table3[[#This Row],[Stiftet]]="","",Oversikt!H23)</f>
        <v/>
      </c>
      <c r="H23" s="74" t="str">
        <f>IF(Table3[[#This Row],[Hovedstol]]="","",Oversikt!I23)</f>
        <v/>
      </c>
      <c r="I23" s="74" t="str">
        <f>IF(Table3[[#This Row],[Renter]]="","",Oversikt!J23)</f>
        <v/>
      </c>
      <c r="J23" s="74" t="str">
        <f>IF(Table3[[#This Row],[Omkostn]]="","",Oversikt!K23)</f>
        <v/>
      </c>
      <c r="K23" s="54" t="str">
        <f>IF(Table3[[#This Row],[Sum]]="","",Oversikt!L23)</f>
        <v/>
      </c>
      <c r="L23" s="75" t="str">
        <f>IF(Table3[[#This Row],[% andel]]="","",Oversikt!M23)</f>
        <v/>
      </c>
    </row>
    <row r="24" spans="1:12" ht="16" thickBot="1" x14ac:dyDescent="0.25">
      <c r="A24" s="76" t="s">
        <v>59</v>
      </c>
      <c r="B24" s="77"/>
      <c r="C24" s="77"/>
      <c r="D24" s="77"/>
      <c r="E24" s="77"/>
      <c r="F24" s="77"/>
      <c r="G24" s="78">
        <f>SUBTOTAL(109,Tabell1[[Hovedstol ]])</f>
        <v>0</v>
      </c>
      <c r="H24" s="78">
        <f>SUBTOTAL(109,Tabell1[[Renter ]])</f>
        <v>0</v>
      </c>
      <c r="I24" s="78">
        <f>SUBTOTAL(109,Tabell1[[Omkostn ]])</f>
        <v>0</v>
      </c>
      <c r="J24" s="78">
        <f>SUBTOTAL(109,Tabell1[[Sum ]])</f>
        <v>0</v>
      </c>
      <c r="K24" s="77"/>
      <c r="L24" s="79"/>
    </row>
    <row r="25" spans="1:12" x14ac:dyDescent="0.2">
      <c r="K25" s="54"/>
    </row>
  </sheetData>
  <mergeCells count="2">
    <mergeCell ref="I2:J2"/>
    <mergeCell ref="I1:J1"/>
  </mergeCells>
  <pageMargins left="0.7" right="0.7" top="0.75" bottom="0.75" header="0.3" footer="0.3"/>
  <pageSetup paperSize="9" scale="98" orientation="landscape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5FD9C-C7F4-4B39-ABD1-58BB3A06E05C}">
  <sheetPr codeName="Ark4"/>
  <dimension ref="A1:F21"/>
  <sheetViews>
    <sheetView zoomScale="91" zoomScaleNormal="100" workbookViewId="0">
      <selection activeCell="F4" sqref="F4"/>
    </sheetView>
  </sheetViews>
  <sheetFormatPr baseColWidth="10" defaultColWidth="11.5" defaultRowHeight="15" x14ac:dyDescent="0.2"/>
  <cols>
    <col min="1" max="1" width="10.1640625" customWidth="1"/>
    <col min="2" max="2" width="22.6640625" customWidth="1"/>
    <col min="3" max="3" width="17" customWidth="1"/>
    <col min="4" max="4" width="10.83203125"/>
    <col min="5" max="5" width="17.6640625" customWidth="1"/>
    <col min="6" max="6" width="18.5" style="7" customWidth="1"/>
    <col min="7" max="16384" width="11.5" style="7"/>
  </cols>
  <sheetData>
    <row r="1" spans="1:6" x14ac:dyDescent="0.2">
      <c r="A1" s="34" t="s">
        <v>4</v>
      </c>
      <c r="B1" s="34" t="s">
        <v>34</v>
      </c>
      <c r="C1" s="34" t="s">
        <v>26</v>
      </c>
      <c r="D1" s="34" t="s">
        <v>27</v>
      </c>
      <c r="E1" s="34" t="s">
        <v>32</v>
      </c>
      <c r="F1" s="32" t="s">
        <v>28</v>
      </c>
    </row>
    <row r="2" spans="1:6" x14ac:dyDescent="0.2">
      <c r="A2" s="35" t="str">
        <f>IF(Oversikt!B4="","",Oversikt!B4)</f>
        <v/>
      </c>
      <c r="B2" s="36" t="str">
        <f>IF(A2="","",Oversikt!$E$2)</f>
        <v/>
      </c>
      <c r="C2" s="36" t="str">
        <f>IF(A2="","",Oversikt!$E$1)</f>
        <v/>
      </c>
      <c r="D2" s="36" t="str">
        <f>IF(A2="","",Oversikt!$I$1)</f>
        <v/>
      </c>
      <c r="E2" s="36" t="str">
        <f>IF(A2="","",Oversikt!$I$2)</f>
        <v/>
      </c>
      <c r="F2" s="33"/>
    </row>
    <row r="3" spans="1:6" x14ac:dyDescent="0.2">
      <c r="A3" s="35" t="str">
        <f>IF(Oversikt!B5="","",Oversikt!B5)</f>
        <v/>
      </c>
      <c r="B3" s="36" t="str">
        <f>IF(A3="","",Oversikt!$E$2)</f>
        <v/>
      </c>
      <c r="C3" s="36" t="str">
        <f>IF(A3="","",Oversikt!$E$1)</f>
        <v/>
      </c>
      <c r="D3" s="36" t="str">
        <f>IF(A3="","",Oversikt!$I$1)</f>
        <v/>
      </c>
      <c r="E3" s="36" t="str">
        <f>IF(A3="","",Oversikt!$I$2)</f>
        <v/>
      </c>
      <c r="F3" s="33"/>
    </row>
    <row r="4" spans="1:6" x14ac:dyDescent="0.2">
      <c r="A4" s="35" t="str">
        <f>IF(Oversikt!B6="","",Oversikt!B6)</f>
        <v/>
      </c>
      <c r="B4" s="36" t="str">
        <f>IF(A4="","",Oversikt!$E$2)</f>
        <v/>
      </c>
      <c r="C4" s="36" t="str">
        <f>IF(A4="","",Oversikt!$E$1)</f>
        <v/>
      </c>
      <c r="D4" s="36" t="str">
        <f>IF(A4="","",Oversikt!$I$1)</f>
        <v/>
      </c>
      <c r="E4" s="36" t="str">
        <f>IF(A4="","",Oversikt!$I$2)</f>
        <v/>
      </c>
      <c r="F4" s="33"/>
    </row>
    <row r="5" spans="1:6" x14ac:dyDescent="0.2">
      <c r="A5" s="35" t="str">
        <f>IF(Oversikt!B7="","",Oversikt!B7)</f>
        <v/>
      </c>
      <c r="B5" s="36" t="str">
        <f>IF(A5="","",Oversikt!$E$2)</f>
        <v/>
      </c>
      <c r="C5" s="36" t="str">
        <f>IF(A5="","",Oversikt!$E$1)</f>
        <v/>
      </c>
      <c r="D5" s="36" t="str">
        <f>IF(A5="","",Oversikt!$I$1)</f>
        <v/>
      </c>
      <c r="E5" s="36" t="str">
        <f>IF(A5="","",Oversikt!$I$2)</f>
        <v/>
      </c>
      <c r="F5" s="33"/>
    </row>
    <row r="6" spans="1:6" x14ac:dyDescent="0.2">
      <c r="A6" s="35" t="str">
        <f>IF(Oversikt!B8="","",Oversikt!B8)</f>
        <v/>
      </c>
      <c r="B6" s="36" t="str">
        <f>IF(A6="","",Oversikt!$E$2)</f>
        <v/>
      </c>
      <c r="C6" s="36" t="str">
        <f>IF(A6="","",Oversikt!$E$1)</f>
        <v/>
      </c>
      <c r="D6" s="36" t="str">
        <f>IF(A6="","",Oversikt!$I$1)</f>
        <v/>
      </c>
      <c r="E6" s="36" t="str">
        <f>IF(A6="","",Oversikt!$I$2)</f>
        <v/>
      </c>
      <c r="F6" s="33"/>
    </row>
    <row r="7" spans="1:6" x14ac:dyDescent="0.2">
      <c r="A7" s="35" t="str">
        <f>IF(Oversikt!B9="","",Oversikt!B9)</f>
        <v/>
      </c>
      <c r="B7" s="36" t="str">
        <f>IF(A7="","",Oversikt!$E$2)</f>
        <v/>
      </c>
      <c r="C7" s="36" t="str">
        <f>IF(A7="","",Oversikt!$E$1)</f>
        <v/>
      </c>
      <c r="D7" s="36" t="str">
        <f>IF(A7="","",Oversikt!$I$1)</f>
        <v/>
      </c>
      <c r="E7" s="36" t="str">
        <f>IF(A7="","",Oversikt!$I$2)</f>
        <v/>
      </c>
      <c r="F7" s="33"/>
    </row>
    <row r="8" spans="1:6" x14ac:dyDescent="0.2">
      <c r="A8" s="35" t="str">
        <f>IF(Oversikt!B10="","",Oversikt!B10)</f>
        <v/>
      </c>
      <c r="B8" s="36" t="str">
        <f>IF(A8="","",Oversikt!$E$2)</f>
        <v/>
      </c>
      <c r="C8" s="36" t="str">
        <f>IF(A8="","",Oversikt!$E$1)</f>
        <v/>
      </c>
      <c r="D8" s="36" t="str">
        <f>IF(A8="","",Oversikt!$I$1)</f>
        <v/>
      </c>
      <c r="E8" s="36" t="str">
        <f>IF(A8="","",Oversikt!$I$2)</f>
        <v/>
      </c>
      <c r="F8" s="33"/>
    </row>
    <row r="9" spans="1:6" x14ac:dyDescent="0.2">
      <c r="A9" s="35" t="str">
        <f>IF(Oversikt!B11="","",Oversikt!B11)</f>
        <v/>
      </c>
      <c r="B9" s="36" t="str">
        <f>IF(A9="","",Oversikt!$E$2)</f>
        <v/>
      </c>
      <c r="C9" s="36" t="str">
        <f>IF(A9="","",Oversikt!$E$1)</f>
        <v/>
      </c>
      <c r="D9" s="36" t="str">
        <f>IF(A9="","",Oversikt!$I$1)</f>
        <v/>
      </c>
      <c r="E9" s="36" t="str">
        <f>IF(A9="","",Oversikt!$I$2)</f>
        <v/>
      </c>
      <c r="F9" s="33"/>
    </row>
    <row r="10" spans="1:6" x14ac:dyDescent="0.2">
      <c r="A10" s="35" t="str">
        <f>IF(Oversikt!B12="","",Oversikt!B12)</f>
        <v/>
      </c>
      <c r="B10" s="36" t="str">
        <f>IF(A10="","",Oversikt!$E$2)</f>
        <v/>
      </c>
      <c r="C10" s="36" t="str">
        <f>IF(A10="","",Oversikt!$E$1)</f>
        <v/>
      </c>
      <c r="D10" s="36" t="str">
        <f>IF(A10="","",Oversikt!$I$1)</f>
        <v/>
      </c>
      <c r="E10" s="36" t="str">
        <f>IF(A10="","",Oversikt!$I$2)</f>
        <v/>
      </c>
      <c r="F10" s="33"/>
    </row>
    <row r="11" spans="1:6" x14ac:dyDescent="0.2">
      <c r="A11" s="35" t="str">
        <f>IF(Oversikt!B13="","",Oversikt!B13)</f>
        <v/>
      </c>
      <c r="B11" s="36" t="str">
        <f>IF(A11="","",Oversikt!$E$2)</f>
        <v/>
      </c>
      <c r="C11" s="36" t="str">
        <f>IF(A11="","",Oversikt!$E$1)</f>
        <v/>
      </c>
      <c r="D11" s="36" t="str">
        <f>IF(A11="","",Oversikt!$I$1)</f>
        <v/>
      </c>
      <c r="E11" s="36" t="str">
        <f>IF(A11="","",Oversikt!$I$2)</f>
        <v/>
      </c>
      <c r="F11" s="33"/>
    </row>
    <row r="12" spans="1:6" x14ac:dyDescent="0.2">
      <c r="A12" s="35" t="str">
        <f>IF(Oversikt!B14="","",Oversikt!B14)</f>
        <v/>
      </c>
      <c r="B12" s="36" t="str">
        <f>IF(A12="","",Oversikt!$E$2)</f>
        <v/>
      </c>
      <c r="C12" s="36" t="str">
        <f>IF(A12="","",Oversikt!$E$1)</f>
        <v/>
      </c>
      <c r="D12" s="36" t="str">
        <f>IF(A12="","",Oversikt!$I$1)</f>
        <v/>
      </c>
      <c r="E12" s="36" t="str">
        <f>IF(A12="","",Oversikt!$I$2)</f>
        <v/>
      </c>
      <c r="F12" s="33"/>
    </row>
    <row r="13" spans="1:6" x14ac:dyDescent="0.2">
      <c r="A13" s="35" t="str">
        <f>IF(Oversikt!B15="","",Oversikt!B15)</f>
        <v/>
      </c>
      <c r="B13" s="36" t="str">
        <f>IF(A13="","",Oversikt!$E$2)</f>
        <v/>
      </c>
      <c r="C13" s="36" t="str">
        <f>IF(A13="","",Oversikt!$E$1)</f>
        <v/>
      </c>
      <c r="D13" s="36" t="str">
        <f>IF(A13="","",Oversikt!$I$1)</f>
        <v/>
      </c>
      <c r="E13" s="36" t="str">
        <f>IF(A13="","",Oversikt!$I$2)</f>
        <v/>
      </c>
      <c r="F13" s="33"/>
    </row>
    <row r="14" spans="1:6" x14ac:dyDescent="0.2">
      <c r="A14" s="35" t="str">
        <f>IF(Oversikt!B16="","",Oversikt!B16)</f>
        <v/>
      </c>
      <c r="B14" s="36" t="str">
        <f>IF(A14="","",Oversikt!$E$2)</f>
        <v/>
      </c>
      <c r="C14" s="36" t="str">
        <f>IF(A14="","",Oversikt!$E$1)</f>
        <v/>
      </c>
      <c r="D14" s="36" t="str">
        <f>IF(A14="","",Oversikt!$I$1)</f>
        <v/>
      </c>
      <c r="E14" s="36" t="str">
        <f>IF(A14="","",Oversikt!$I$2)</f>
        <v/>
      </c>
      <c r="F14" s="33"/>
    </row>
    <row r="15" spans="1:6" x14ac:dyDescent="0.2">
      <c r="A15" s="35" t="str">
        <f>IF(Oversikt!B17="","",Oversikt!B17)</f>
        <v/>
      </c>
      <c r="B15" s="36" t="str">
        <f>IF(A15="","",Oversikt!$E$2)</f>
        <v/>
      </c>
      <c r="C15" s="36" t="str">
        <f>IF(A15="","",Oversikt!$E$1)</f>
        <v/>
      </c>
      <c r="D15" s="36" t="str">
        <f>IF(A15="","",Oversikt!$I$1)</f>
        <v/>
      </c>
      <c r="E15" s="36" t="str">
        <f>IF(A15="","",Oversikt!$I$2)</f>
        <v/>
      </c>
      <c r="F15" s="33"/>
    </row>
    <row r="16" spans="1:6" x14ac:dyDescent="0.2">
      <c r="A16" s="35" t="str">
        <f>IF(Oversikt!B18="","",Oversikt!B18)</f>
        <v/>
      </c>
      <c r="B16" s="36" t="str">
        <f>IF(A16="","",Oversikt!$E$2)</f>
        <v/>
      </c>
      <c r="C16" s="36" t="str">
        <f>IF(A16="","",Oversikt!$E$1)</f>
        <v/>
      </c>
      <c r="D16" s="36" t="str">
        <f>IF(A16="","",Oversikt!$I$1)</f>
        <v/>
      </c>
      <c r="E16" s="36" t="str">
        <f>IF(A16="","",Oversikt!$I$2)</f>
        <v/>
      </c>
      <c r="F16" s="33"/>
    </row>
    <row r="17" spans="1:6" x14ac:dyDescent="0.2">
      <c r="A17" s="35" t="str">
        <f>IF(Oversikt!B19="","",Oversikt!B19)</f>
        <v/>
      </c>
      <c r="B17" s="36" t="str">
        <f>IF(A17="","",Oversikt!$E$2)</f>
        <v/>
      </c>
      <c r="C17" s="36" t="str">
        <f>IF(A17="","",Oversikt!$E$1)</f>
        <v/>
      </c>
      <c r="D17" s="36" t="str">
        <f>IF(A17="","",Oversikt!$I$1)</f>
        <v/>
      </c>
      <c r="E17" s="36" t="str">
        <f>IF(A17="","",Oversikt!$I$2)</f>
        <v/>
      </c>
      <c r="F17" s="33"/>
    </row>
    <row r="18" spans="1:6" x14ac:dyDescent="0.2">
      <c r="A18" s="35" t="str">
        <f>IF(Oversikt!B20="","",Oversikt!B20)</f>
        <v/>
      </c>
      <c r="B18" s="36" t="str">
        <f>IF(A18="","",Oversikt!$E$2)</f>
        <v/>
      </c>
      <c r="C18" s="36" t="str">
        <f>IF(A18="","",Oversikt!$E$1)</f>
        <v/>
      </c>
      <c r="D18" s="36" t="str">
        <f>IF(A18="","",Oversikt!$I$1)</f>
        <v/>
      </c>
      <c r="E18" s="36" t="str">
        <f>IF(A18="","",Oversikt!$I$2)</f>
        <v/>
      </c>
      <c r="F18" s="33"/>
    </row>
    <row r="19" spans="1:6" x14ac:dyDescent="0.2">
      <c r="A19" s="35" t="str">
        <f>IF(Oversikt!B21="","",Oversikt!B21)</f>
        <v/>
      </c>
      <c r="B19" s="36" t="str">
        <f>IF(A19="","",Oversikt!$E$2)</f>
        <v/>
      </c>
      <c r="C19" s="36" t="str">
        <f>IF(A19="","",Oversikt!$E$1)</f>
        <v/>
      </c>
      <c r="D19" s="36" t="str">
        <f>IF(A19="","",Oversikt!$I$1)</f>
        <v/>
      </c>
      <c r="E19" s="36" t="str">
        <f>IF(A19="","",Oversikt!$I$2)</f>
        <v/>
      </c>
      <c r="F19" s="33"/>
    </row>
    <row r="20" spans="1:6" x14ac:dyDescent="0.2">
      <c r="A20" s="35" t="str">
        <f>IF(Oversikt!B22="","",Oversikt!B22)</f>
        <v/>
      </c>
      <c r="B20" s="36" t="str">
        <f>IF(A20="","",Oversikt!$E$2)</f>
        <v/>
      </c>
      <c r="C20" s="36" t="str">
        <f>IF(A20="","",Oversikt!$E$1)</f>
        <v/>
      </c>
      <c r="D20" s="36" t="str">
        <f>IF(A20="","",Oversikt!$I$1)</f>
        <v/>
      </c>
      <c r="E20" s="36" t="str">
        <f>IF(A20="","",Oversikt!$I$2)</f>
        <v/>
      </c>
      <c r="F20" s="33"/>
    </row>
    <row r="21" spans="1:6" x14ac:dyDescent="0.2">
      <c r="A21" s="35" t="str">
        <f>IF(Oversikt!B23="","",Oversikt!B23)</f>
        <v/>
      </c>
      <c r="B21" s="36" t="str">
        <f>IF(A21="","",Oversikt!$E$2)</f>
        <v/>
      </c>
      <c r="C21" s="36" t="str">
        <f>IF(A21="","",Oversikt!$E$1)</f>
        <v/>
      </c>
      <c r="D21" s="36" t="str">
        <f>IF(A21="","",Oversikt!$I$1)</f>
        <v/>
      </c>
      <c r="E21" s="36" t="str">
        <f>IF(A21="","",Oversikt!$I$2)</f>
        <v/>
      </c>
      <c r="F21" s="33"/>
    </row>
  </sheetData>
  <sheetProtection sheet="1" objects="1" scenarios="1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21125-3239-4611-AA9C-194EA920792A}">
  <dimension ref="A1:D23"/>
  <sheetViews>
    <sheetView workbookViewId="0">
      <selection activeCell="D13" sqref="D13"/>
    </sheetView>
  </sheetViews>
  <sheetFormatPr baseColWidth="10" defaultRowHeight="15" x14ac:dyDescent="0.2"/>
  <sheetData>
    <row r="1" spans="1:4" x14ac:dyDescent="0.2">
      <c r="A1" s="80" t="s">
        <v>4</v>
      </c>
      <c r="B1" s="80" t="s">
        <v>44</v>
      </c>
      <c r="C1" s="80" t="s">
        <v>58</v>
      </c>
      <c r="D1" s="80" t="s">
        <v>7</v>
      </c>
    </row>
    <row r="2" spans="1:4" x14ac:dyDescent="0.2">
      <c r="A2" s="55" t="s">
        <v>36</v>
      </c>
      <c r="B2" s="55" t="s">
        <v>45</v>
      </c>
      <c r="C2" s="55">
        <v>1</v>
      </c>
      <c r="D2" s="55" t="s">
        <v>64</v>
      </c>
    </row>
    <row r="3" spans="1:4" x14ac:dyDescent="0.2">
      <c r="A3" s="55" t="s">
        <v>37</v>
      </c>
      <c r="B3" s="55" t="s">
        <v>46</v>
      </c>
      <c r="C3" s="55">
        <v>2</v>
      </c>
      <c r="D3" s="55" t="s">
        <v>65</v>
      </c>
    </row>
    <row r="4" spans="1:4" x14ac:dyDescent="0.2">
      <c r="A4" s="55" t="s">
        <v>38</v>
      </c>
      <c r="B4" s="55" t="s">
        <v>47</v>
      </c>
      <c r="C4" s="55">
        <v>3</v>
      </c>
      <c r="D4" s="55" t="s">
        <v>52</v>
      </c>
    </row>
    <row r="5" spans="1:4" x14ac:dyDescent="0.2">
      <c r="A5" s="55" t="s">
        <v>39</v>
      </c>
      <c r="B5" s="55" t="s">
        <v>48</v>
      </c>
      <c r="C5" s="55">
        <v>4</v>
      </c>
      <c r="D5" s="55" t="s">
        <v>53</v>
      </c>
    </row>
    <row r="6" spans="1:4" x14ac:dyDescent="0.2">
      <c r="A6" s="55" t="s">
        <v>40</v>
      </c>
      <c r="B6" s="55" t="s">
        <v>49</v>
      </c>
      <c r="C6" s="55">
        <v>5</v>
      </c>
      <c r="D6" s="55" t="s">
        <v>54</v>
      </c>
    </row>
    <row r="7" spans="1:4" x14ac:dyDescent="0.2">
      <c r="A7" s="55" t="s">
        <v>41</v>
      </c>
      <c r="B7" s="55" t="s">
        <v>50</v>
      </c>
      <c r="C7" s="55">
        <v>6</v>
      </c>
      <c r="D7" s="55" t="s">
        <v>66</v>
      </c>
    </row>
    <row r="8" spans="1:4" x14ac:dyDescent="0.2">
      <c r="A8" s="55" t="s">
        <v>42</v>
      </c>
      <c r="B8" s="55" t="s">
        <v>51</v>
      </c>
      <c r="C8" s="55">
        <v>7</v>
      </c>
      <c r="D8" s="55" t="s">
        <v>55</v>
      </c>
    </row>
    <row r="9" spans="1:4" x14ac:dyDescent="0.2">
      <c r="A9" s="55" t="s">
        <v>43</v>
      </c>
      <c r="B9" s="55" t="s">
        <v>61</v>
      </c>
      <c r="C9" s="55">
        <v>8</v>
      </c>
      <c r="D9" s="55" t="s">
        <v>56</v>
      </c>
    </row>
    <row r="10" spans="1:4" x14ac:dyDescent="0.2">
      <c r="A10" s="55" t="s">
        <v>60</v>
      </c>
      <c r="C10" s="55">
        <v>9</v>
      </c>
      <c r="D10" s="55" t="s">
        <v>57</v>
      </c>
    </row>
    <row r="11" spans="1:4" x14ac:dyDescent="0.2">
      <c r="C11" s="55">
        <v>10</v>
      </c>
      <c r="D11" s="55" t="s">
        <v>67</v>
      </c>
    </row>
    <row r="12" spans="1:4" x14ac:dyDescent="0.2">
      <c r="C12" s="55">
        <v>11</v>
      </c>
      <c r="D12" s="55" t="s">
        <v>62</v>
      </c>
    </row>
    <row r="13" spans="1:4" x14ac:dyDescent="0.2">
      <c r="C13" s="55">
        <v>12</v>
      </c>
    </row>
    <row r="14" spans="1:4" x14ac:dyDescent="0.2">
      <c r="C14" s="55">
        <v>13</v>
      </c>
    </row>
    <row r="15" spans="1:4" x14ac:dyDescent="0.2">
      <c r="C15" s="55">
        <v>14</v>
      </c>
    </row>
    <row r="16" spans="1:4" x14ac:dyDescent="0.2">
      <c r="C16" s="55">
        <v>15</v>
      </c>
    </row>
    <row r="17" spans="3:3" x14ac:dyDescent="0.2">
      <c r="C17" s="55">
        <v>16</v>
      </c>
    </row>
    <row r="18" spans="3:3" x14ac:dyDescent="0.2">
      <c r="C18" s="55">
        <v>17</v>
      </c>
    </row>
    <row r="19" spans="3:3" x14ac:dyDescent="0.2">
      <c r="C19" s="55">
        <v>18</v>
      </c>
    </row>
    <row r="20" spans="3:3" x14ac:dyDescent="0.2">
      <c r="C20" s="55">
        <v>19</v>
      </c>
    </row>
    <row r="21" spans="3:3" x14ac:dyDescent="0.2">
      <c r="C21" s="55">
        <v>20</v>
      </c>
    </row>
    <row r="22" spans="3:3" x14ac:dyDescent="0.2">
      <c r="C22" s="55"/>
    </row>
    <row r="23" spans="3:3" x14ac:dyDescent="0.2">
      <c r="C23" s="55"/>
    </row>
  </sheetData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74393E9-8589-4493-BA37-FCFA58DDFF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Navngitte områder</vt:lpstr>
      </vt:variant>
      <vt:variant>
        <vt:i4>1</vt:i4>
      </vt:variant>
    </vt:vector>
  </HeadingPairs>
  <TitlesOfParts>
    <vt:vector size="5" baseType="lpstr">
      <vt:lpstr>Oversikt</vt:lpstr>
      <vt:lpstr>Utskrift</vt:lpstr>
      <vt:lpstr>Adresseark</vt:lpstr>
      <vt:lpstr>Liste  (skjules)</vt:lpstr>
      <vt:lpstr>Utskrift!Utskriftsområde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Eirik</dc:creator>
  <cp:lastModifiedBy>Georg Rønning</cp:lastModifiedBy>
  <cp:lastPrinted>2026-06-02T10:58:25Z</cp:lastPrinted>
  <dcterms:created xsi:type="dcterms:W3CDTF">2020-06-14T14:54:10Z</dcterms:created>
  <dcterms:modified xsi:type="dcterms:W3CDTF">2026-06-06T18:47:38Z</dcterms:modified>
</cp:coreProperties>
</file>